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Tala\Documents\work\שעם\PPM\מכרז סופי\"/>
    </mc:Choice>
  </mc:AlternateContent>
  <bookViews>
    <workbookView xWindow="0" yWindow="0" windowWidth="20430" windowHeight="7350" tabRatio="898" activeTab="1"/>
  </bookViews>
  <sheets>
    <sheet name="שער" sheetId="2" r:id="rId1"/>
    <sheet name="דרישות פונקציונאליות 2.3" sheetId="1" r:id="rId2"/>
    <sheet name="חומרה ותשתית 3.4.1.1" sheetId="10" r:id="rId3"/>
    <sheet name="מוצרי התוכנה 3.4.1.2" sheetId="3" r:id="rId4"/>
    <sheet name="עלות 5" sheetId="7" r:id="rId5"/>
    <sheet name="דרישות רצויות לתמחור 5.2.4" sheetId="6" r:id="rId6"/>
    <sheet name="מפ&quot;ל POC" sheetId="8" r:id="rId7"/>
  </sheets>
  <externalReferences>
    <externalReference r:id="rId8"/>
  </externalReferences>
  <definedNames>
    <definedName name="_xlnm._FilterDatabase" localSheetId="1" hidden="1">'דרישות פונקציונאליות 2.3'!$A$1:$J$404</definedName>
    <definedName name="_xlnm._FilterDatabase" localSheetId="5" hidden="1">'דרישות רצויות לתמחור 5.2.4'!$A$1:$E$1</definedName>
    <definedName name="_Toc449854792" localSheetId="1">'דרישות פונקציונאליות 2.3'!$C$395</definedName>
    <definedName name="_Toc449854792" localSheetId="5">'דרישות רצויות לתמחור 5.2.4'!#REF!</definedName>
    <definedName name="_Toc457295536" localSheetId="4">'עלות 5'!#REF!</definedName>
    <definedName name="FORMIT" localSheetId="5">#REF!</definedName>
    <definedName name="FORMIT" localSheetId="2">#REF!</definedName>
    <definedName name="FORMIT">#REF!</definedName>
    <definedName name="מקסימום_ניקוד_אפשרי" localSheetId="5">#REF!</definedName>
    <definedName name="מקסימום_ניקוד_אפשרי" localSheetId="2">#REF!</definedName>
    <definedName name="מקסימום_ניקוד_אפשרי">#REF!</definedName>
    <definedName name="משקל_דרישה_פונקציונאלית" localSheetId="5">#REF!</definedName>
    <definedName name="משקל_דרישה_פונקציונאלית" localSheetId="2">#REF!</definedName>
    <definedName name="משקל_דרישה_פונקציונאלית">#REF!</definedName>
    <definedName name="קיום_דרישה_הדרישה" localSheetId="5">#REF!</definedName>
    <definedName name="קיום_דרישה_הדרישה" localSheetId="2">#REF!</definedName>
    <definedName name="קיום_דרישה_הדרישה">#REF!</definedName>
    <definedName name="קיום_דרישה_הניקוד" localSheetId="5">#REF!</definedName>
    <definedName name="קיום_דרישה_הניקוד" localSheetId="2">#REF!</definedName>
    <definedName name="קיום_דרישה_הניקוד">#REF!</definedName>
    <definedName name="רמת_דרישה_פונקציונאלית" localSheetId="5">#REF!</definedName>
    <definedName name="רמת_דרישה_פונקציונאלית" localSheetId="2">#REF!</definedName>
    <definedName name="רמת_דרישה_פונקציונאלית">#REF!</definedName>
    <definedName name="שונות_חריגה" localSheetId="5">#REF!</definedName>
    <definedName name="שונות_חריגה" localSheetId="2">#REF!</definedName>
    <definedName name="שונות_חריגה">#REF!</definedName>
    <definedName name="שער_דולר">[1]tco!$G$1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4" i="7" l="1"/>
  <c r="E85" i="6"/>
  <c r="D20" i="7"/>
  <c r="D68" i="7" s="1"/>
  <c r="J175" i="1"/>
  <c r="J157" i="1"/>
  <c r="J334" i="1" l="1"/>
  <c r="B34" i="8" l="1"/>
  <c r="B22" i="8"/>
  <c r="B25" i="8" s="1"/>
  <c r="D2" i="8" l="1"/>
  <c r="D69" i="7"/>
  <c r="D64" i="7"/>
  <c r="D10" i="7"/>
  <c r="D66" i="7" s="1"/>
  <c r="D67" i="7"/>
  <c r="D25" i="7"/>
  <c r="D26" i="7"/>
  <c r="D27" i="7"/>
  <c r="D39" i="7" s="1"/>
  <c r="D28" i="7"/>
  <c r="D29" i="7"/>
  <c r="D30" i="7"/>
  <c r="D31" i="7"/>
  <c r="D32" i="7"/>
  <c r="D33" i="7"/>
  <c r="D34" i="7"/>
  <c r="D35" i="7"/>
  <c r="D36" i="7"/>
  <c r="D37" i="7"/>
  <c r="D38" i="7"/>
  <c r="D24" i="7"/>
  <c r="D50" i="7"/>
  <c r="D70" i="7" s="1"/>
  <c r="D54" i="7"/>
  <c r="D60" i="7" s="1"/>
  <c r="D55" i="7"/>
  <c r="D56" i="7"/>
  <c r="D57" i="7"/>
  <c r="D58" i="7"/>
  <c r="D59" i="7"/>
  <c r="D71" i="7" l="1"/>
  <c r="C6" i="7"/>
  <c r="D6" i="7" l="1"/>
  <c r="D65" i="7" s="1"/>
  <c r="D72" i="7" s="1"/>
  <c r="J404" i="1"/>
  <c r="J403" i="1"/>
  <c r="J402" i="1"/>
  <c r="J401" i="1"/>
  <c r="J398" i="1"/>
  <c r="J397" i="1"/>
  <c r="J396" i="1"/>
  <c r="J394" i="1"/>
  <c r="J393" i="1"/>
  <c r="J392" i="1"/>
  <c r="J391" i="1"/>
  <c r="J390" i="1"/>
  <c r="J389" i="1"/>
  <c r="J388" i="1"/>
  <c r="J385" i="1"/>
  <c r="J384" i="1"/>
  <c r="J383" i="1"/>
  <c r="J381" i="1"/>
  <c r="J380" i="1"/>
  <c r="J379" i="1"/>
  <c r="J378" i="1"/>
  <c r="J377" i="1"/>
  <c r="J376" i="1"/>
  <c r="J372" i="1"/>
  <c r="J371" i="1"/>
  <c r="J370" i="1"/>
  <c r="J368" i="1"/>
  <c r="J367" i="1"/>
  <c r="J366" i="1"/>
  <c r="J361" i="1"/>
  <c r="J360" i="1"/>
  <c r="J359" i="1"/>
  <c r="J358" i="1"/>
  <c r="J357" i="1"/>
  <c r="J356" i="1"/>
  <c r="J355" i="1"/>
  <c r="J354" i="1"/>
  <c r="J353" i="1"/>
  <c r="J352" i="1"/>
  <c r="J351" i="1"/>
  <c r="J350" i="1"/>
  <c r="J349" i="1"/>
  <c r="J348" i="1"/>
  <c r="J347" i="1"/>
  <c r="J346" i="1"/>
  <c r="J344" i="1"/>
  <c r="J343" i="1"/>
  <c r="J342" i="1"/>
  <c r="J341" i="1"/>
  <c r="J340" i="1"/>
  <c r="J339" i="1"/>
  <c r="J338" i="1"/>
  <c r="J337" i="1"/>
  <c r="J336" i="1"/>
  <c r="J333" i="1"/>
  <c r="J332" i="1"/>
  <c r="J331" i="1"/>
  <c r="J330" i="1"/>
  <c r="J328" i="1"/>
  <c r="J327" i="1"/>
  <c r="J326" i="1"/>
  <c r="J325" i="1"/>
  <c r="J324" i="1"/>
  <c r="J323" i="1"/>
  <c r="J321" i="1"/>
  <c r="J318" i="1"/>
  <c r="J317" i="1"/>
  <c r="J316" i="1"/>
  <c r="J315" i="1"/>
  <c r="J314" i="1"/>
  <c r="J312" i="1"/>
  <c r="J311" i="1"/>
  <c r="J310" i="1"/>
  <c r="J309" i="1"/>
  <c r="J308" i="1"/>
  <c r="J307" i="1"/>
  <c r="J306" i="1"/>
  <c r="J305" i="1"/>
  <c r="J303" i="1"/>
  <c r="J302" i="1"/>
  <c r="J301" i="1"/>
  <c r="J300" i="1"/>
  <c r="J299" i="1"/>
  <c r="J298" i="1"/>
  <c r="J297" i="1"/>
  <c r="J296" i="1"/>
  <c r="J295" i="1"/>
  <c r="J294" i="1"/>
  <c r="J293" i="1"/>
  <c r="J292" i="1"/>
  <c r="J291" i="1"/>
  <c r="J290" i="1"/>
  <c r="J289" i="1"/>
  <c r="J288" i="1"/>
  <c r="J287"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1" i="1"/>
  <c r="J200" i="1"/>
  <c r="J199" i="1"/>
  <c r="J198" i="1"/>
  <c r="J197" i="1"/>
  <c r="J196" i="1"/>
  <c r="J195" i="1"/>
  <c r="J194" i="1"/>
  <c r="J193" i="1"/>
  <c r="J185" i="1"/>
  <c r="J184" i="1"/>
  <c r="J183" i="1"/>
  <c r="J182" i="1"/>
  <c r="J181" i="1"/>
  <c r="J180" i="1"/>
  <c r="J179" i="1"/>
  <c r="J178" i="1"/>
  <c r="J177" i="1"/>
  <c r="J176" i="1"/>
  <c r="J174" i="1"/>
  <c r="J158" i="1"/>
  <c r="J156" i="1"/>
  <c r="J155" i="1"/>
  <c r="J154" i="1"/>
  <c r="J153" i="1"/>
  <c r="J152" i="1"/>
  <c r="J151" i="1"/>
  <c r="J150" i="1"/>
  <c r="J149" i="1"/>
  <c r="J148" i="1"/>
  <c r="J147" i="1"/>
  <c r="J146" i="1"/>
  <c r="J145" i="1"/>
  <c r="J144" i="1"/>
  <c r="J143" i="1"/>
  <c r="J142" i="1"/>
  <c r="J141" i="1"/>
  <c r="J140" i="1"/>
  <c r="J139" i="1"/>
  <c r="J138" i="1"/>
  <c r="J137" i="1"/>
  <c r="J136" i="1"/>
  <c r="J135" i="1"/>
  <c r="J105" i="1"/>
  <c r="J106" i="1"/>
  <c r="J107" i="1"/>
  <c r="J108" i="1"/>
  <c r="J109" i="1"/>
  <c r="J110" i="1"/>
  <c r="J111" i="1"/>
  <c r="J112" i="1"/>
  <c r="J113" i="1"/>
  <c r="J114" i="1"/>
  <c r="J115" i="1"/>
  <c r="J116" i="1"/>
  <c r="J117" i="1"/>
  <c r="J118" i="1"/>
  <c r="J119" i="1"/>
  <c r="J120" i="1"/>
  <c r="J121" i="1"/>
  <c r="J122" i="1"/>
  <c r="J123" i="1"/>
  <c r="J124" i="1"/>
  <c r="J125" i="1"/>
  <c r="J104" i="1"/>
  <c r="J82" i="1"/>
  <c r="J81" i="1"/>
  <c r="J80" i="1"/>
  <c r="J79" i="1"/>
  <c r="J78" i="1"/>
  <c r="J77" i="1"/>
  <c r="J76" i="1"/>
  <c r="J75" i="1"/>
  <c r="J74" i="1"/>
  <c r="J73" i="1"/>
  <c r="J72" i="1"/>
  <c r="J71" i="1"/>
  <c r="J70" i="1"/>
  <c r="J69" i="1"/>
  <c r="J68" i="1"/>
  <c r="J67" i="1"/>
  <c r="J66" i="1"/>
  <c r="J65" i="1"/>
  <c r="J64" i="1"/>
  <c r="J63" i="1"/>
  <c r="J62" i="1"/>
  <c r="J61" i="1"/>
  <c r="J60" i="1"/>
  <c r="J59" i="1"/>
  <c r="J58" i="1"/>
  <c r="J57" i="1"/>
  <c r="J54" i="1"/>
  <c r="J53" i="1"/>
  <c r="J52" i="1"/>
  <c r="J51" i="1"/>
  <c r="J50" i="1"/>
  <c r="J49" i="1"/>
  <c r="J48" i="1"/>
  <c r="J47" i="1"/>
  <c r="J46" i="1"/>
  <c r="J45" i="1"/>
  <c r="J44" i="1"/>
  <c r="J43" i="1"/>
  <c r="J42" i="1"/>
  <c r="J41" i="1"/>
  <c r="J40" i="1"/>
  <c r="J39" i="1"/>
  <c r="J38" i="1"/>
  <c r="J21" i="1"/>
  <c r="J22" i="1"/>
  <c r="J23" i="1"/>
  <c r="J24" i="1"/>
  <c r="J25" i="1"/>
  <c r="J26" i="1"/>
  <c r="J27" i="1"/>
  <c r="J28" i="1"/>
  <c r="J29" i="1"/>
  <c r="J30" i="1"/>
  <c r="J31" i="1"/>
  <c r="J32" i="1"/>
  <c r="J33" i="1"/>
  <c r="J34" i="1"/>
  <c r="J20" i="1"/>
  <c r="J4" i="1"/>
  <c r="J5" i="1"/>
  <c r="J6" i="1"/>
  <c r="J7" i="1"/>
  <c r="J8" i="1"/>
  <c r="J9" i="1"/>
  <c r="J10" i="1"/>
  <c r="J11" i="1"/>
  <c r="J12" i="1"/>
  <c r="J13" i="1"/>
  <c r="J14" i="1"/>
  <c r="J3" i="1"/>
  <c r="J375" i="1"/>
  <c r="J374" i="1"/>
  <c r="J192" i="1" l="1"/>
  <c r="J16" i="1" l="1"/>
  <c r="J17" i="1"/>
  <c r="J18" i="1"/>
  <c r="J36" i="1"/>
  <c r="J37" i="1"/>
  <c r="J56" i="1"/>
  <c r="J84" i="1"/>
  <c r="J85" i="1"/>
  <c r="J86" i="1"/>
  <c r="J87" i="1"/>
  <c r="J88" i="1"/>
  <c r="J89" i="1"/>
  <c r="J90" i="1"/>
  <c r="J91" i="1"/>
  <c r="J92" i="1"/>
  <c r="J93" i="1"/>
  <c r="J94" i="1"/>
  <c r="J96" i="1"/>
  <c r="J97" i="1"/>
  <c r="J98" i="1"/>
  <c r="J99" i="1"/>
  <c r="J100" i="1"/>
  <c r="J101" i="1"/>
  <c r="J102" i="1"/>
  <c r="J103" i="1"/>
  <c r="J127" i="1"/>
  <c r="J128" i="1"/>
  <c r="J129" i="1"/>
  <c r="J130" i="1"/>
  <c r="J131" i="1"/>
  <c r="J132" i="1"/>
  <c r="J133" i="1"/>
  <c r="J134" i="1"/>
  <c r="J187" i="1"/>
  <c r="J188" i="1"/>
  <c r="J189" i="1"/>
  <c r="J190" i="1"/>
  <c r="J191" i="1"/>
  <c r="J239" i="1"/>
  <c r="J240" i="1"/>
  <c r="J241" i="1"/>
  <c r="J242" i="1"/>
  <c r="J365" i="1"/>
  <c r="M3" i="1" l="1"/>
  <c r="J407" i="1"/>
  <c r="M8" i="1" l="1"/>
  <c r="M10" i="1"/>
</calcChain>
</file>

<file path=xl/sharedStrings.xml><?xml version="1.0" encoding="utf-8"?>
<sst xmlns="http://schemas.openxmlformats.org/spreadsheetml/2006/main" count="1967" uniqueCount="1318">
  <si>
    <t>#</t>
  </si>
  <si>
    <t>דרישה / תכונה</t>
  </si>
  <si>
    <t>תעדוף (נדרש/רצוי)</t>
  </si>
  <si>
    <t>הערות</t>
  </si>
  <si>
    <t>1.1.1</t>
  </si>
  <si>
    <t>1.1.2</t>
  </si>
  <si>
    <t>1.1.3</t>
  </si>
  <si>
    <t>1.1.4</t>
  </si>
  <si>
    <t>1.1.5</t>
  </si>
  <si>
    <t>1.1.6</t>
  </si>
  <si>
    <t>1.2.1</t>
  </si>
  <si>
    <t>1.2.2</t>
  </si>
  <si>
    <t>1.2.3</t>
  </si>
  <si>
    <t>1.2.4</t>
  </si>
  <si>
    <t>1.2.5</t>
  </si>
  <si>
    <t>1.2.6</t>
  </si>
  <si>
    <t>1.2.7</t>
  </si>
  <si>
    <t>1.2.8</t>
  </si>
  <si>
    <t>1.2.9</t>
  </si>
  <si>
    <t>1.3.2</t>
  </si>
  <si>
    <t>1.3.4</t>
  </si>
  <si>
    <t>1.3.5</t>
  </si>
  <si>
    <t>1.4.1</t>
  </si>
  <si>
    <t>1.4.2</t>
  </si>
  <si>
    <t>1.4.3</t>
  </si>
  <si>
    <t>1.5.1</t>
  </si>
  <si>
    <t>1.6.1</t>
  </si>
  <si>
    <t>1.6.2</t>
  </si>
  <si>
    <t>1.6.3</t>
  </si>
  <si>
    <t>1.6.4</t>
  </si>
  <si>
    <t>1.6.5</t>
  </si>
  <si>
    <t>1.7.1</t>
  </si>
  <si>
    <t>1.7.2</t>
  </si>
  <si>
    <t>1.7.3</t>
  </si>
  <si>
    <t>1.7.4</t>
  </si>
  <si>
    <t>1.7.5</t>
  </si>
  <si>
    <t>1.8.1</t>
  </si>
  <si>
    <t>1.8.2</t>
  </si>
  <si>
    <t>1.8.3</t>
  </si>
  <si>
    <t>1.8.4</t>
  </si>
  <si>
    <t>1.8.5</t>
  </si>
  <si>
    <t>1.8.6</t>
  </si>
  <si>
    <t>1.8.7</t>
  </si>
  <si>
    <t>1.8.8</t>
  </si>
  <si>
    <t>1.8.9</t>
  </si>
  <si>
    <t>1.8.10</t>
  </si>
  <si>
    <t>1.8.11</t>
  </si>
  <si>
    <t>1.9.1</t>
  </si>
  <si>
    <t>1.9.2</t>
  </si>
  <si>
    <t>1.9.3</t>
  </si>
  <si>
    <t>1.9.4</t>
  </si>
  <si>
    <t>1.9.5</t>
  </si>
  <si>
    <t>1.9.6</t>
  </si>
  <si>
    <t>1.9.7</t>
  </si>
  <si>
    <t>1.9.8</t>
  </si>
  <si>
    <t>סיווג</t>
  </si>
  <si>
    <t>תנאי סף מתקיים?</t>
  </si>
  <si>
    <t>M</t>
  </si>
  <si>
    <t>הגדרת Workflow והתניות (קיים אישור/מסמך) כרכיב ניהול והגדרת תהליכים. לדוגמא: הגדרת תהליך של סבב אישורים, ניהול הדרישות, ניהול הפרויקט. הגדרת תהליכי העבודה ותהליכי ביצוע, תהליכים א-סינכרוניים ומקביליים והצגתם גרפית</t>
  </si>
  <si>
    <t>יכולת לבצע את אותו סבב אישורים מספר פעמים</t>
  </si>
  <si>
    <t>הטמעת/ הגדרת תבניות מסמכים במערכת</t>
  </si>
  <si>
    <t>תמיכה בסוגי מבנים ארגוניים של פרויקט: היררכי, פרויקטלי, מטריציוני</t>
  </si>
  <si>
    <t>נדרש</t>
  </si>
  <si>
    <t>רצוי</t>
  </si>
  <si>
    <t>כללי</t>
  </si>
  <si>
    <t>ניהול דרישות - הגדרה, צבירה, תעדוף פנימי</t>
  </si>
  <si>
    <t>יכולת להגדיר דרישה במערכת - יצירה, צפייה, עדכון ומחיקה של דרישה</t>
  </si>
  <si>
    <t>יכולת לפתוח דרישה במערכת ע"י גורם מורשה שיקבע ע"י הרשות באמצעות טופס אלקטרוני במערכת</t>
  </si>
  <si>
    <t>יכולת לנהל מאגר דרישות (ניהול עפ"י יחידה ומועד פתיחת הדרישה, מיון, סינון, חיפוש)</t>
  </si>
  <si>
    <t>יכולת לסווג את הדרישה לפי: בקשה לשו"ש (שינוי ושיפור), דרישת תחזוקה, דרישת פיתוח, דרישת אבטחת מידע, דרישת תשתיות, דרישת חקיקה</t>
  </si>
  <si>
    <t>יכולת לנהל תהליך בקשה לדרישה (Workflow) כולל סבב אישורים</t>
  </si>
  <si>
    <t>1.2.10</t>
  </si>
  <si>
    <t>יכולת לקשר בין דרישה לפרויקט</t>
  </si>
  <si>
    <t>1.2.11</t>
  </si>
  <si>
    <t>1.2.12</t>
  </si>
  <si>
    <t>קישור בין דרישה ליעד עסקי</t>
  </si>
  <si>
    <t>1.2.13</t>
  </si>
  <si>
    <t>איחוד של מספר דרישות לאחת</t>
  </si>
  <si>
    <t>1.2.14</t>
  </si>
  <si>
    <t>פיצול דרישה למספר דרישות</t>
  </si>
  <si>
    <t>1.2.15</t>
  </si>
  <si>
    <t>יכולת לשייך משאבים לדרישה</t>
  </si>
  <si>
    <t>1.2.16</t>
  </si>
  <si>
    <t>יצירת תלויות וקשרים בין דרישות</t>
  </si>
  <si>
    <t>1.2.17</t>
  </si>
  <si>
    <t>יכולת לעדכן את הלו"ז, המשאבים, התקציב והתכולה של הפרויקט עקב ביצוע שינוי בדרישה</t>
  </si>
  <si>
    <t>1.2.18</t>
  </si>
  <si>
    <t>ניהול תיק פרויקטים</t>
  </si>
  <si>
    <t>יכול ליצור תיקי פרויקטים מדרישה / דרישות</t>
  </si>
  <si>
    <t>ניהול תיקי פרויקטים ברמה אגפית, מחלקתית וכלל ארגונית</t>
  </si>
  <si>
    <t>תצוגת תכנון מול ביצוע ברמת תיקי פרויקטים וברמת כלל תיקי הפרויקטים</t>
  </si>
  <si>
    <t>1.3.6</t>
  </si>
  <si>
    <t>1.3.7</t>
  </si>
  <si>
    <t>1.3.8</t>
  </si>
  <si>
    <t>1.3.9</t>
  </si>
  <si>
    <t>יכולת לנהל מספר תיקי פרויקטים</t>
  </si>
  <si>
    <t>יכולת לתעדף בין תיקי פרויקטים</t>
  </si>
  <si>
    <t>1.3.11</t>
  </si>
  <si>
    <t>יכולת לשייך משאבים לתיקי פרויקטים</t>
  </si>
  <si>
    <t>1.3.12</t>
  </si>
  <si>
    <t>יכולת לנהל ולהציג משאבים בתיקי פרויקטים בצורה היררכית מלמעלה למטה (Top Down)</t>
  </si>
  <si>
    <t>1.3.13</t>
  </si>
  <si>
    <t>1.3.14</t>
  </si>
  <si>
    <t>יכולת לקשר בין יעדים עסקיים לתיקי פרויקטים</t>
  </si>
  <si>
    <t>1.3.15</t>
  </si>
  <si>
    <t>יכולת לקשר בין מערכות לתיקי פרויקטים</t>
  </si>
  <si>
    <t>1.3.16</t>
  </si>
  <si>
    <t>1.3.17</t>
  </si>
  <si>
    <t>יכולת להציג, לקבץ, למיין ולסנן תיקי פרויקטים ע"פ קריטריונים שונים, לדוגמא: תעדוף, יחידות עסקיות, עלות, תרומה עסקית, משאבים, משאבים משותפים, תקציבים, תקציבים משותפים</t>
  </si>
  <si>
    <t>1.3.18</t>
  </si>
  <si>
    <t>1.3.19</t>
  </si>
  <si>
    <t>הצגת תיק ותיקי פרויקטים עם עזרי חיווי גרפיים כגון: Dashboard, תרשימי עוגה, ציר זמן, רמזורים</t>
  </si>
  <si>
    <t>1.3.20</t>
  </si>
  <si>
    <t>יכולת לבצע סימולציות על תיקי פרויקטים כגון: השפעה של שינוי במשאבים ובתקציב על תיק הפרויקטים</t>
  </si>
  <si>
    <t>1.3.21</t>
  </si>
  <si>
    <t>1.3.22</t>
  </si>
  <si>
    <t>ניהול זמן</t>
  </si>
  <si>
    <t>הגדרת ימי חופשה ארגוניים, חגים וסופי שבוע לפרויקט</t>
  </si>
  <si>
    <t>חישוב אוטומטי של משך הפרויקט</t>
  </si>
  <si>
    <t>1.4.4</t>
  </si>
  <si>
    <t>הגדרת אילוצים לפעילויות</t>
  </si>
  <si>
    <t>1.4.5</t>
  </si>
  <si>
    <t>הגדרת לוח שנה ייעודי לפרויקט</t>
  </si>
  <si>
    <t>1.4.6</t>
  </si>
  <si>
    <t>הגדרת לוח שנה ייעודי לתיקי פרויקטים</t>
  </si>
  <si>
    <t>1.4.7</t>
  </si>
  <si>
    <t>הגדרת לוח שנה ייעודי לתוכנית פרויקט</t>
  </si>
  <si>
    <t>1.4.8</t>
  </si>
  <si>
    <t>הגדרת לוח זמנים למשאב</t>
  </si>
  <si>
    <t>1.4.9</t>
  </si>
  <si>
    <t>1.4.10</t>
  </si>
  <si>
    <t>הצגת לוח זמנים עם עזרי חיווי גרפיים כגון: גאנט </t>
  </si>
  <si>
    <t>1.4.11</t>
  </si>
  <si>
    <t>הצגת תכניות העבודה של כלל הפרויקטים ברמת העל על גבי לוח שנתי</t>
  </si>
  <si>
    <t>1.4.12</t>
  </si>
  <si>
    <t>צפייה בלוח שנה ארגוני (כנסים, הכשרות) מתוך לוח השנה של הפרויקט</t>
  </si>
  <si>
    <t>1.4.13</t>
  </si>
  <si>
    <t>הגבלת האפשרות לעדכן לוחות זמנים בהתאם להרשאה</t>
  </si>
  <si>
    <t>1.4.14</t>
  </si>
  <si>
    <t>ניהול משאבים</t>
  </si>
  <si>
    <t>יצירה, עדכון והגדרת אחוז משרה למשאב</t>
  </si>
  <si>
    <t>1.5.3</t>
  </si>
  <si>
    <t>ניהול מאגר משאבים מרכזי ברמת כלל הארגון</t>
  </si>
  <si>
    <t>1.5.4</t>
  </si>
  <si>
    <t>ניהול מאגר משאבים ברמת תיקי פרויקטים</t>
  </si>
  <si>
    <t>1.5.5</t>
  </si>
  <si>
    <t>ניהול מאגר משאבים ברמת פרויקט</t>
  </si>
  <si>
    <t>1.5.6</t>
  </si>
  <si>
    <t>1.5.7</t>
  </si>
  <si>
    <t>ניהול ספקים (פרטי ספק / מאפייני ספק)</t>
  </si>
  <si>
    <t>1.5.8</t>
  </si>
  <si>
    <t>ניהול לקוחות הפרויקט – רשימה ומאפיינים של כל לקוח של הפרויקט</t>
  </si>
  <si>
    <t>1.5.9</t>
  </si>
  <si>
    <t>1.5.10</t>
  </si>
  <si>
    <t>1.5.11</t>
  </si>
  <si>
    <t>איתור והצגת משאבים שטרם הוקצו או הוקצו יתר על המידה</t>
  </si>
  <si>
    <t>1.5.12</t>
  </si>
  <si>
    <t>1.5.13</t>
  </si>
  <si>
    <t>זיהוי העמסת משאבים (צווארי בקבוק)</t>
  </si>
  <si>
    <t>1.5.14</t>
  </si>
  <si>
    <t>יכולת להגדיר משאבים שאינם עובדים (חומרים וציוד)</t>
  </si>
  <si>
    <t>1.5.15</t>
  </si>
  <si>
    <t>יכולת ליצור ולהציג פרויקטים בעלי משאבים משותפים</t>
  </si>
  <si>
    <t>1.5.16</t>
  </si>
  <si>
    <t>הוספת מאפיינים (meta data) למשאב. לדוגמא: כישורים, אחוזי משרה, תפקיד, רמת מיומנות ויחידה עסקית מסוג מחלקה/אגף/חוץ ארגוני</t>
  </si>
  <si>
    <t>1.5.17</t>
  </si>
  <si>
    <t>יכולת לקבץ ולהציג משאבים עפ"י המאפיינים שהוגדרו למשאב</t>
  </si>
  <si>
    <t>1.5.18</t>
  </si>
  <si>
    <t>1.5.19</t>
  </si>
  <si>
    <t>צפייה בפעילות משאבים ברמה שבועית, חודשית, רבעונית ושנתית</t>
  </si>
  <si>
    <t>1.5.20</t>
  </si>
  <si>
    <t>1.5.21</t>
  </si>
  <si>
    <t>ביצוע החלקת משאבים</t>
  </si>
  <si>
    <t>1.5.22</t>
  </si>
  <si>
    <t>הצגת התנגשויות בין משאבים</t>
  </si>
  <si>
    <t>1.5.23</t>
  </si>
  <si>
    <t>יכולת לדווח שעות ע"י משאב –מסך דיווח שעות למשאב</t>
  </si>
  <si>
    <t>1.5.24</t>
  </si>
  <si>
    <t>יכולת לדווח שעות ע"י מנהל במקום המשאב –מסך דיווח שעות</t>
  </si>
  <si>
    <t>1.5.25</t>
  </si>
  <si>
    <t>1.5.26</t>
  </si>
  <si>
    <t>יכולת לנהל מבנה ארגוני במערכת ומאפיינים לכל תפקיד</t>
  </si>
  <si>
    <t>1.5.27</t>
  </si>
  <si>
    <t>1.5.28</t>
  </si>
  <si>
    <t>ניהול משאבים ברמה הארגונית</t>
  </si>
  <si>
    <t>1.5.29</t>
  </si>
  <si>
    <t>ייבוא משאבים ממקור חיצוני – קובץ</t>
  </si>
  <si>
    <t>1.5.30</t>
  </si>
  <si>
    <t>יכולת לנהל תהליך בקשה למשאב</t>
  </si>
  <si>
    <t>1.5.31</t>
  </si>
  <si>
    <t>יכולת להציג משאבים Bottom-up</t>
  </si>
  <si>
    <t>1.5.32</t>
  </si>
  <si>
    <t>יכולת להציג משאבים Top-down</t>
  </si>
  <si>
    <t>1.5.33</t>
  </si>
  <si>
    <t>ניהול סטאטוס משאב</t>
  </si>
  <si>
    <t>יכולת לסכום כלל עלויות הפרויקט</t>
  </si>
  <si>
    <t>יכולת לסכום את כלל עלויות תיק הפרויקט</t>
  </si>
  <si>
    <t>יכולת לסכום את כלל עלויות תוכנית הפרויקט</t>
  </si>
  <si>
    <t>יכולת לנהל סעיפי תקציב</t>
  </si>
  <si>
    <t>1.6.6</t>
  </si>
  <si>
    <t>הגדרת מטבע לניהול העלויות</t>
  </si>
  <si>
    <t>1.6.7</t>
  </si>
  <si>
    <t>ניהול תכנון התקציב מול הוצאות בפועל – הוצאות פנים וחוץ ארגוניות</t>
  </si>
  <si>
    <t>1.6.8</t>
  </si>
  <si>
    <t>תמחור עלות שעת עבודה ויום עבודה ותמחור שעות וימי עבודה נוספים</t>
  </si>
  <si>
    <t>1.6.9</t>
  </si>
  <si>
    <t>תמחור חומרים וציוד</t>
  </si>
  <si>
    <t>1.6.10</t>
  </si>
  <si>
    <t>תמחור עלויות הרישוי, ההטמעה והתחזוקה</t>
  </si>
  <si>
    <t>1.6.11</t>
  </si>
  <si>
    <t>הגדרת עלויות קבועות ומשתנות</t>
  </si>
  <si>
    <t>1.6.12</t>
  </si>
  <si>
    <t>ניהול עלויות פרויקטליות ועלויות שוטפות בשלב התחזוקה</t>
  </si>
  <si>
    <t>1.6.13</t>
  </si>
  <si>
    <t>1.6.14</t>
  </si>
  <si>
    <t>הגדרת מחיר קבוע לכל סוגי הכישורים שניתן לתת למשאב</t>
  </si>
  <si>
    <t>1.6.15</t>
  </si>
  <si>
    <t>הצגת עלויות לפרויקט בחתך שנתי</t>
  </si>
  <si>
    <t>1.6.16</t>
  </si>
  <si>
    <t>הגדרת מודל העלויות בפרויקט: שעתי, לפי תפקיד, לפי תפוקה, לפי אבני דרך</t>
  </si>
  <si>
    <t>1.6.17</t>
  </si>
  <si>
    <t>ניהול עלויות לפני ואחרי מע"מ</t>
  </si>
  <si>
    <t>1.6.18</t>
  </si>
  <si>
    <t>1.6.19</t>
  </si>
  <si>
    <t>1.6.20</t>
  </si>
  <si>
    <t>צפייה בהקצאת התקציב לפי מחזור חיי הפרויקט</t>
  </si>
  <si>
    <t>1.6.21</t>
  </si>
  <si>
    <t>ניהול תקציב חודשי, רבעוני ושנתי לפרויקט</t>
  </si>
  <si>
    <t>1.6.22</t>
  </si>
  <si>
    <t>ניהול תקציב חודשי, רבעוני ושנתי לכלל הפרויקטים</t>
  </si>
  <si>
    <t>1.6.23</t>
  </si>
  <si>
    <r>
      <t xml:space="preserve">ניהול תקציב: </t>
    </r>
    <r>
      <rPr>
        <sz val="11"/>
        <color rgb="FF000000"/>
        <rFont val="Arial Unicode MS"/>
        <family val="2"/>
      </rPr>
      <t>תקציב כולל מאושר</t>
    </r>
    <r>
      <rPr>
        <sz val="11"/>
        <color theme="1"/>
        <rFont val="Arial Unicode MS"/>
        <family val="2"/>
      </rPr>
      <t xml:space="preserve">, </t>
    </r>
    <r>
      <rPr>
        <sz val="11"/>
        <color rgb="FF000000"/>
        <rFont val="Arial Unicode MS"/>
        <family val="2"/>
      </rPr>
      <t>תקציב כולל מבוקש</t>
    </r>
    <r>
      <rPr>
        <sz val="11"/>
        <color theme="1"/>
        <rFont val="Arial Unicode MS"/>
        <family val="2"/>
      </rPr>
      <t xml:space="preserve">, </t>
    </r>
    <r>
      <rPr>
        <sz val="11"/>
        <color rgb="FF000000"/>
        <rFont val="Arial Unicode MS"/>
        <family val="2"/>
      </rPr>
      <t>תקציב כולל מועבר, תקציב כולל מנוצל</t>
    </r>
    <r>
      <rPr>
        <sz val="11"/>
        <color theme="1"/>
        <rFont val="Arial Unicode MS"/>
        <family val="2"/>
      </rPr>
      <t xml:space="preserve">, </t>
    </r>
    <r>
      <rPr>
        <sz val="11"/>
        <color rgb="FF000000"/>
        <rFont val="Arial Unicode MS"/>
        <family val="2"/>
      </rPr>
      <t xml:space="preserve">תקציב כולל יתרה, </t>
    </r>
    <r>
      <rPr>
        <sz val="11"/>
        <color theme="1"/>
        <rFont val="Arial Unicode MS"/>
        <family val="2"/>
      </rPr>
      <t xml:space="preserve"> </t>
    </r>
    <r>
      <rPr>
        <sz val="11"/>
        <color rgb="FF000000"/>
        <rFont val="Arial Unicode MS"/>
        <family val="2"/>
      </rPr>
      <t>תקציב שנתי מאושר</t>
    </r>
    <r>
      <rPr>
        <sz val="11"/>
        <color theme="1"/>
        <rFont val="Arial Unicode MS"/>
        <family val="2"/>
      </rPr>
      <t xml:space="preserve">, </t>
    </r>
    <r>
      <rPr>
        <sz val="11"/>
        <color rgb="FF000000"/>
        <rFont val="Arial Unicode MS"/>
        <family val="2"/>
      </rPr>
      <t>תקציב שנתי מבוקש</t>
    </r>
    <r>
      <rPr>
        <sz val="11"/>
        <color theme="1"/>
        <rFont val="Arial Unicode MS"/>
        <family val="2"/>
      </rPr>
      <t xml:space="preserve">, </t>
    </r>
    <r>
      <rPr>
        <sz val="11"/>
        <color rgb="FF000000"/>
        <rFont val="Arial Unicode MS"/>
        <family val="2"/>
      </rPr>
      <t>תקציב שנתי מועבר, תקציב שנתי מנוצל</t>
    </r>
    <r>
      <rPr>
        <sz val="11"/>
        <color theme="1"/>
        <rFont val="Arial Unicode MS"/>
        <family val="2"/>
      </rPr>
      <t xml:space="preserve">, </t>
    </r>
    <r>
      <rPr>
        <sz val="11"/>
        <color rgb="FF000000"/>
        <rFont val="Arial Unicode MS"/>
        <family val="2"/>
      </rPr>
      <t>תקציב שנתי יתרה</t>
    </r>
  </si>
  <si>
    <t>1.6.24</t>
  </si>
  <si>
    <t>ניהול יתרות תקציב</t>
  </si>
  <si>
    <t>1.6.25</t>
  </si>
  <si>
    <t>חישוב ROI לפרויקט</t>
  </si>
  <si>
    <t>1.6.26</t>
  </si>
  <si>
    <t>ניהול גרסאות תקציב</t>
  </si>
  <si>
    <t>1.6.27</t>
  </si>
  <si>
    <t>צפייה באבני הדרך לתשלום לספק חיצוני</t>
  </si>
  <si>
    <t>1.6.28</t>
  </si>
  <si>
    <t>1.6.29</t>
  </si>
  <si>
    <t>ניהול חוזים, הזמנות וחשבוניות בפרויקט חיצוני</t>
  </si>
  <si>
    <t>1.6.30</t>
  </si>
  <si>
    <t>התראה על סיום בנק שעות</t>
  </si>
  <si>
    <t>1.6.31</t>
  </si>
  <si>
    <t>ניהול תהליך תכנון תקציב</t>
  </si>
  <si>
    <t>ניהול הוצאות בפרויקט</t>
  </si>
  <si>
    <t>טעינת קבצי חשבוניות וקבלות וקישורן לתקציב</t>
  </si>
  <si>
    <t>ניהול תהליך אישור תשלום מתקציב הפרויקט</t>
  </si>
  <si>
    <t>ניהול פרויקט</t>
  </si>
  <si>
    <t>יכולת ליצור פרויקט מדרישה / דרישות</t>
  </si>
  <si>
    <t>ניהול פרויקט ברמה אגפית, מחלקתית וכלל ארגונית (חוצה אגפים/מחלקות)</t>
  </si>
  <si>
    <t>יכולת ליצור / לקשר פרויקט מתיקי פרויקטים</t>
  </si>
  <si>
    <t>יכולת ליצור / לקשר פרויקט מתוכנית פרויקט</t>
  </si>
  <si>
    <t>1.7.6</t>
  </si>
  <si>
    <t>יכולת להפיק תכנית עבודה לפרויקט בהתאם למשאבים ששויכו</t>
  </si>
  <si>
    <t>1.7.7</t>
  </si>
  <si>
    <t>יכולת להגדיר WBS, ערסלים, חבילות עבודה ופעילויות לפרויקט</t>
  </si>
  <si>
    <t>1.7.8</t>
  </si>
  <si>
    <t>יכולת כיווץ/הרחבה/קיבוץ תצוגה של פעילויות לרמת חבילת עבודה וערסל</t>
  </si>
  <si>
    <t>1.7.9</t>
  </si>
  <si>
    <t>יכולת לנהל אבני דרך לפרויקט</t>
  </si>
  <si>
    <t>1.7.10</t>
  </si>
  <si>
    <t>יכולת לנהל משאבים וזמן בפרויקט</t>
  </si>
  <si>
    <t>1.7.11</t>
  </si>
  <si>
    <t>1.7.12</t>
  </si>
  <si>
    <t>1.7.13</t>
  </si>
  <si>
    <t>1.7.14</t>
  </si>
  <si>
    <t>יכולת לבצע מעקב תכנון מול ביצוע – תקציב, זמן, שעות עבודה</t>
  </si>
  <si>
    <t>1.7.16</t>
  </si>
  <si>
    <t>יכולת לסגור/להקפיא את הפרויקט</t>
  </si>
  <si>
    <t>יכולת להגדיר מספר Baselines לפרויקט</t>
  </si>
  <si>
    <t>יכולת לחשב ולהציג נתיב קריטי לפרויקט</t>
  </si>
  <si>
    <t>יכולת לשייך דרישות חדשות לפרויקט קיים</t>
  </si>
  <si>
    <t>יכולת לעקוב אחר ההוצאות הפרויקט (הוצאות על פני זמן ויחידות מסירה)</t>
  </si>
  <si>
    <t>יכולת לקבל התראות על חריגות בפרויקט</t>
  </si>
  <si>
    <t>יכולת לתעד בעיות הקשורות לפרויקט ומאפיינים לבעיה (תיאור הבעיה, חומרה, סטאטוס, שלב וכד')</t>
  </si>
  <si>
    <t>יכולת לצפות בהתקדמות הפרויקט על פני ציר זמן</t>
  </si>
  <si>
    <t>יכולת לנהל תלויות בין פרויקטים – קישור בין פעילויות, אבני דרך, חבילות עבודה בין פרויקטים שונים</t>
  </si>
  <si>
    <t>יכולת לייבא פרויקט בצורה תקינה ומיושרת מקובץ Project 2010 ומעלה</t>
  </si>
  <si>
    <t>יכולת להוסיף חיווי גראפי למצב הפעילות (רמזורים או חיווי גראפי אחר)</t>
  </si>
  <si>
    <t>יכולת לנהל סבב אישורים לתוכנית בסיס של פרויקט</t>
  </si>
  <si>
    <t>יכולת ליצור תבניות פרויקטים</t>
  </si>
  <si>
    <t>יכולת לצפות במדדי בקרה ברמת הפרויקט, הערסל, חבילת העבודה והפעילות (לדוגמא: SPI, CPI)</t>
  </si>
  <si>
    <t>יכולת לבצע תהליך סגירה של פרויקט במערכת – הפקת לקחים ומילוי שדות רלוונטיים לסגירת הפרויקט</t>
  </si>
  <si>
    <t>יכולת ליצור גרסת הדפסה לתוכנית פרויקט כולל תצוגה מקדימה</t>
  </si>
  <si>
    <t>דוחות ותצוגות</t>
  </si>
  <si>
    <t>תצוגת גאנט (Gantt chart) – לוח שנתי ועל גביו לוחות זמני הפרויקטים</t>
  </si>
  <si>
    <t>תצוגת גאנט מרובה פרויקטים</t>
  </si>
  <si>
    <t>תצוגת לוח שנה- אירועים ארגוניים, חגים, ימים שאינם לעבודה</t>
  </si>
  <si>
    <t>תצוגת ציר זמן (Time line)</t>
  </si>
  <si>
    <t>Resource usage</t>
  </si>
  <si>
    <t xml:space="preserve"> Resource sheet</t>
  </si>
  <si>
    <t xml:space="preserve"> Resource graph</t>
  </si>
  <si>
    <t>הצגת המשאבים בגאנט הפרויקט</t>
  </si>
  <si>
    <t>1.8.12</t>
  </si>
  <si>
    <t>תצוגת Dashboard בהתאם להרשאות ובעלי תפקידים</t>
  </si>
  <si>
    <t>1.8.13</t>
  </si>
  <si>
    <t xml:space="preserve"> Resource form</t>
  </si>
  <si>
    <t>1.8.14</t>
  </si>
  <si>
    <t>Task sheet</t>
  </si>
  <si>
    <t>1.8.15</t>
  </si>
  <si>
    <t>דו"ח / תצוגת גרפית של סטטוס הפרויקט על פי אבני דרך – אבני דרך (אבני שהושלמו וטרם הושלמו, תאריך סיום של אבן דרך, הערות וכד')</t>
  </si>
  <si>
    <t>תצוגה מרכזת של כל הפרויקטים בתוכנית הפרויקטים עפ"י אבני דרך</t>
  </si>
  <si>
    <t>דוחות תקציב – תכנון, ביצוע ואחוז ביצוע לפי חלוקה לאגפים</t>
  </si>
  <si>
    <t>דוח עובדים לפי יחידה ארגונית – משאבים משובצים לפרויקט בהתאם ליחידה הארגונית אליה משויכים</t>
  </si>
  <si>
    <t xml:space="preserve"> דוח שעות עבודה לפי פרויקט- מספר שעות עבודה שבוצעו ושטרם בוצעו והוקצו לפרויקט</t>
  </si>
  <si>
    <t>דוח השקעה של עובדים בכל פרויקט – שעות שכל עובד הקצה בכל פרויקט</t>
  </si>
  <si>
    <t>דוח תכנית עבודה שנתית ורב שנתית</t>
  </si>
  <si>
    <t>מיון וסינון פרויקטים על פי מדדים שונים, לדוגמא: חשיבות, יחידות עסקיות, תאריך ביצוע וסוג פרויקט</t>
  </si>
  <si>
    <t>דוח דרישות שלא אושרו</t>
  </si>
  <si>
    <t xml:space="preserve"> דוח ניצול משאבים</t>
  </si>
  <si>
    <t>יכולת לחולל דוחות באופן עצמאי</t>
  </si>
  <si>
    <t>הפקת דוחות של קובצי לוגים</t>
  </si>
  <si>
    <t>מחולל דוחות להפקת דוחות אד-הוק</t>
  </si>
  <si>
    <t xml:space="preserve"> ניהול היפר קישור בדוח אשר מפנה לרשומה רלוונטית במערכת</t>
  </si>
  <si>
    <t xml:space="preserve"> יכולת הצגת תרשימים במסגרת הדוח</t>
  </si>
  <si>
    <t>ניהול סיכונים</t>
  </si>
  <si>
    <t>ניהול סיכונים ברמת חבילת עבודה, ערסל ופרויקט</t>
  </si>
  <si>
    <t>ניהול סיכונים ברמת תיקי פרויקטים</t>
  </si>
  <si>
    <t>ניהול סיכונים ברמת תוכנית פרויקט</t>
  </si>
  <si>
    <t xml:space="preserve"> הגדרת קבוצות סיכון</t>
  </si>
  <si>
    <t>הגדרת גורמי סיכון</t>
  </si>
  <si>
    <t>הגדרת הסתברות להתרחשות גורם הסיכון</t>
  </si>
  <si>
    <t xml:space="preserve"> הגדרת נזק/ חומרה של סיכון</t>
  </si>
  <si>
    <t>1.9.9</t>
  </si>
  <si>
    <t>חישוב תוחלת הנזק של סיכון</t>
  </si>
  <si>
    <t>1.9.10</t>
  </si>
  <si>
    <t>1.9.11</t>
  </si>
  <si>
    <t>הגדרת תלויות בין סיכונים</t>
  </si>
  <si>
    <t>1.9.12</t>
  </si>
  <si>
    <t>1.9.13</t>
  </si>
  <si>
    <t>ניהול תכנית לגידור סיכונים בתיק, תוכנית פרויקט</t>
  </si>
  <si>
    <t>1.9.14</t>
  </si>
  <si>
    <t>יכולת לעקוב אחרי שינוי בהסתברות גורם הסיכון</t>
  </si>
  <si>
    <t>1.9.15</t>
  </si>
  <si>
    <t>הצגת מפת סיכונים (ע"פ שני צירים: חומרה והסתברות) לתיק, תוכנית ופרויקט</t>
  </si>
  <si>
    <t>1.9.16</t>
  </si>
  <si>
    <t>שמירת והצגה של היסטוריית סיכונים (בפעילות, תיק, תוכנית ופרויקט)</t>
  </si>
  <si>
    <t>1.9.17</t>
  </si>
  <si>
    <t>עדכון וניהול סטאטוס סיכון (בפעילות, תיק, תוכנית ופרויקט)</t>
  </si>
  <si>
    <t>ניהול מסמכים</t>
  </si>
  <si>
    <t>1.10.1</t>
  </si>
  <si>
    <t>1.10.2</t>
  </si>
  <si>
    <t>1.10.3</t>
  </si>
  <si>
    <t>ניהול גרסאות מסמכים</t>
  </si>
  <si>
    <t>יכולת לקשר מסמך / קישור למספר ישויות במערכת (תיק, תוכנית, פרויקט, פעילות)</t>
  </si>
  <si>
    <t>חיפוש / אחזור</t>
  </si>
  <si>
    <t>1.11.1</t>
  </si>
  <si>
    <t>1.11.2</t>
  </si>
  <si>
    <t>חיפוש חופשי לפי מלל בעברית</t>
  </si>
  <si>
    <t>1.11.3</t>
  </si>
  <si>
    <t>הצגת תוצאות חיפוש עפ"י הרשאות</t>
  </si>
  <si>
    <t>1.11.4</t>
  </si>
  <si>
    <t>ניהול פעולות על רשימת תוצאות החיפוש כגון: עריכה, מחיקה, הדפסה, שליחה באמצעות דואר אלקטרוני</t>
  </si>
  <si>
    <t>1.11.5</t>
  </si>
  <si>
    <t>אפשרות חיפוש בכל ישויות המערכת</t>
  </si>
  <si>
    <t>מתודולוגיות</t>
  </si>
  <si>
    <t>ניהול תוכניות פרויקטים</t>
  </si>
  <si>
    <t>1.13.1</t>
  </si>
  <si>
    <t>1.13.2</t>
  </si>
  <si>
    <t>הגדרת מאפיינים (meta data) לתוכנית פרויקט: סוג תיקי פרויקטים, סטטוס תיקי פרויקטים, תקציב תיקי פרויקטים, משאבי תיק הפרויקט, לו"ז תיקי פרויקטים, סיכונים לתיקי פרויקטים, יחידה ארגונית מובילה (או יותר)</t>
  </si>
  <si>
    <t>יכולת ליצור תוכנית פרויקט מתוך תיקי פרויקטים</t>
  </si>
  <si>
    <t>יכולת ליצור תוכנית מדרישה / דרישות</t>
  </si>
  <si>
    <t>יכולת לנהל תוכניות פרויקט ברמה אגפית, מחלקתית וכלל ארגונית</t>
  </si>
  <si>
    <t>יכולת לתעדף בין תוכניות פרויקט</t>
  </si>
  <si>
    <t>יכולת לנהל מספר תוכניות פרויקטים</t>
  </si>
  <si>
    <t>יכולת לשייך משאבים לתוכנית פרויקט</t>
  </si>
  <si>
    <t>יכולת לנהל ולהציג משאבים בתוכנית פרויקט בצורה היררכית מלמעלה למטה (Top Down)</t>
  </si>
  <si>
    <t>יכולת לנהל ולהציג תקציבים בתוכנית פרויקט בצורה היררכית מלמעלה למטה (Top Down)</t>
  </si>
  <si>
    <t>יכולת לקשר בין יעדים עסקיים לתוכנית פרויקט</t>
  </si>
  <si>
    <t>יכולת לקשר בין מערכות לתוכנית פרויקט</t>
  </si>
  <si>
    <t>יכולת למיין ולסנן תוכניות פרויקטים ע"פ קריטריונים שונים, לדוגמא: תעדוף, יחידות עסקיות, עלות, תרומה עסקית</t>
  </si>
  <si>
    <t>תצוגת תכנון מול ביצוע ברמת תוכנית פרויקט וברמת כלל תוכניות הפרויקטים</t>
  </si>
  <si>
    <t>יכולת עריכה קבוצתית של תוכניות פרויקטים לדוגמא שם, תעדוף עבור כמה תיקי פרויקטים יחדיו</t>
  </si>
  <si>
    <t>הצגת תוכנית ותוכניות פרויקטים עם עזרי חיווי גרפיים כגון: Dashboard, תרשימי עוגה, ציר זמן, רמזורים</t>
  </si>
  <si>
    <t>יכולת לבצע סימולציות על תוכנית פרויקט כגון: השפעה של שינוי במשאבים ובתקציב על תיק הפרויקטים</t>
  </si>
  <si>
    <t>יכולת לדרג פרויקטים – יכולת לחשב ציון לתוכנית פרויקטים עפ"י מספר מדדים שיקבעו, לדרגם ולהציגם עפ"י סדר דירוגם</t>
  </si>
  <si>
    <t>1.14.1</t>
  </si>
  <si>
    <t>תמיכה בתהליך ניהול שינויים</t>
  </si>
  <si>
    <t>יכולת לנהל תהליך על בקשה לשינוי (סבב אישורים)</t>
  </si>
  <si>
    <t>יכולת לנהל מאגר בקשות לשינוי</t>
  </si>
  <si>
    <t>ניהול התראות</t>
  </si>
  <si>
    <t>1.15.1</t>
  </si>
  <si>
    <t>1.15.2</t>
  </si>
  <si>
    <t>יכולת להגדיר סוגים ומאפייני התראות במערכת לבעלי תפקידים שיוגדרו ע"י הארגון</t>
  </si>
  <si>
    <t>1.15.3</t>
  </si>
  <si>
    <t>יכולת לשלוח התראות על חריגות ברמת תיק הפרויקט, התוכנית והפרויקט לגורמים שיוגדרו</t>
  </si>
  <si>
    <t>1.15.4</t>
  </si>
  <si>
    <t>יכולת לשלוח התראות ב- SMS</t>
  </si>
  <si>
    <t>1.15.5</t>
  </si>
  <si>
    <t>ניהול מערכות</t>
  </si>
  <si>
    <t>1.16.1</t>
  </si>
  <si>
    <t>1.16.2</t>
  </si>
  <si>
    <t>הוספה וניהול של מאפיינים למערכת כגון: פרטי זיהוי, סיווג, תעדוף, פלטפורמה</t>
  </si>
  <si>
    <t>1.16.3</t>
  </si>
  <si>
    <t>ניהול סטאטוס מערכת</t>
  </si>
  <si>
    <t>1.16.4</t>
  </si>
  <si>
    <t>שיוך מערכות ליעדים עסקיים</t>
  </si>
  <si>
    <t> שיוך מערכות לפרויקטים</t>
  </si>
  <si>
    <t>ניהול פורטפוליו מערכות (ואפליקציות)</t>
  </si>
  <si>
    <t>ניהול מהדורות מערכת</t>
  </si>
  <si>
    <t>ניהול לקוחות המערכת – רשימה ומאפיינים של כל לקוח של המערכת</t>
  </si>
  <si>
    <t>מענה לדרישות פונקציונאליות ופירוט מוצרי התוכנה</t>
  </si>
  <si>
    <t xml:space="preserve">דרישות פונקציונאליות (סעיף 2.3 במפרט) </t>
  </si>
  <si>
    <t>קיים במוצר
קיים ברכיב צד ג'
דורש פיתוח
אינו קיים</t>
  </si>
  <si>
    <t xml:space="preserve">הנחיות כלליות </t>
  </si>
  <si>
    <t>שם המוצר/רכיב התוכנה</t>
  </si>
  <si>
    <t>היצרן</t>
  </si>
  <si>
    <t>מהדורה</t>
  </si>
  <si>
    <t>מק"ט</t>
  </si>
  <si>
    <t xml:space="preserve">הגדרה פונקציונאלית </t>
  </si>
  <si>
    <t>יכולת לקשר בין מספר דרישות לפרויקט</t>
  </si>
  <si>
    <t>ניהול תיקי פרויקטים שנתיים (תוכנית עבודה שנתית)</t>
  </si>
  <si>
    <t>ניהול תיקי פרויקטים רב שנתייים (תוכנית עבודה רב שנתית)</t>
  </si>
  <si>
    <t>ניהול תקציב ועלויות (שלב ב')</t>
  </si>
  <si>
    <t>יכולת לדווח ימים ושעות עבודה בפרויקט</t>
  </si>
  <si>
    <t>שיוך עלויות לסוגים: שוטפות, חד - פעמיות, קבועות, משתנות</t>
  </si>
  <si>
    <t>1.12.1</t>
  </si>
  <si>
    <t>1.12.2</t>
  </si>
  <si>
    <t>תמיכה בניהול פרויקטים עפ"י יחידות מסירה</t>
  </si>
  <si>
    <t>הקצאת משאב מהמאגר המרכזי למספר פרויקטים (כולל אחוזי משרה)</t>
  </si>
  <si>
    <t>הקצאת משאב מהמאגר המרכזי למספר תוכניות פרויקטים (כולל אחוזי משרה)</t>
  </si>
  <si>
    <t>1.5.34</t>
  </si>
  <si>
    <t>הצגת צבעים שונים לאובייקטים בגאנט – משימות/פעילויות, נתיב קריטי אבן דרך, השלמת משימות ועוד</t>
  </si>
  <si>
    <t xml:space="preserve"> Task usage</t>
  </si>
  <si>
    <t>דוח תוכנית עבודה שנתית (רשימת דרישות לפי מבנה ארגוני והגורם הדורש)</t>
  </si>
  <si>
    <t>דוח ביצוע תוכנית עבודה (דרישות, היקף שעות / ימים - תכנון, ביצוע בפועל)</t>
  </si>
  <si>
    <t>דוח מסכם סטטיסטי של הקצאת שעות ברמת אגף - זמינות שעות, הקצאה מתוכננת, ביצוע בפועל, השוואה של תכנון מול ביצוע מול זמינות משאבים (פוטנציאל)</t>
  </si>
  <si>
    <t>דוח ביצוע של דרישה הכולל: שיוך ארגוני, תאור הדרישה, שמות המשאבים שהוקצו לביצוע הדרישה, היקף שעות מתוכננות של כל משאב, היקף שעות ביצוע בפועל</t>
  </si>
  <si>
    <t>דוח סטאטוס משאבים ברמת כלל המשאבים ומשאב בודד הכולל: שם המשאב, היקף שעות מתוכננות, היקף שעות שבוצעו בפועל, פער תכנון מול ביצוע, התראה / חיווי על פערים חריגים עפ"י אפיון המזמין</t>
  </si>
  <si>
    <t>יכולת להתאים ולשנות את תצוגת ציר הזמן של הגאנט (שנה, רבעון, חודש, שבוע)</t>
  </si>
  <si>
    <t>יכולת לקשור בין פעילות למשאבים ולוז</t>
  </si>
  <si>
    <t>הגדרה, יצירה ועדכון של תלויות (כולל ארבעת סוגי התלויות) בין פעילויות בפרויקט</t>
  </si>
  <si>
    <t>דוח של תלויות בין אבני דרך במספר פרויקטים קשורים (שמות הפרויקטים, מנהלי הפרויקט, רשימת אבני הדרך ואבני הדרך הקשורות בפרויקטים התלויים, משך מתוכנן, משך בפועל)</t>
  </si>
  <si>
    <t>איגוד מסמכי הפרויקט תחת הפרויקט והצגת רשימת המסמכים הקשורים לפרויקט לפי סוג המסמך, תאריך כחלק ממאפייני הפרויקט</t>
  </si>
  <si>
    <t>יכולת לנהל מסמכים במערכת</t>
  </si>
  <si>
    <t>יכולת לנהל מאפיינים למסמך</t>
  </si>
  <si>
    <t>יכולת להגדיר ולעדכן סטאטוס בקשות לשינוי</t>
  </si>
  <si>
    <t>ניהול שינויים ותקלות (במהלך הפרויקט)</t>
  </si>
  <si>
    <t>ניהול ספקים של המערכת – רשימה ומאפייני הספקים</t>
  </si>
  <si>
    <t>1.1.7</t>
  </si>
  <si>
    <t>סעיף במכרז</t>
  </si>
  <si>
    <t>2.3.1.1.1</t>
  </si>
  <si>
    <t>2.3.1.1.2</t>
  </si>
  <si>
    <t>2.3.1.1.3</t>
  </si>
  <si>
    <t>2.3.1.1.4</t>
  </si>
  <si>
    <t>2.3.1.1.5</t>
  </si>
  <si>
    <t>2.3.1.1.6</t>
  </si>
  <si>
    <t>2.3.1.1.7</t>
  </si>
  <si>
    <t>יכולת ליצור טופס בקשה לדרישה בהתאם לנספח 2.3.2.2.15</t>
  </si>
  <si>
    <t>2.3.2.1.1</t>
  </si>
  <si>
    <t>2.3.2.1.2</t>
  </si>
  <si>
    <t>2.3.2.1.3</t>
  </si>
  <si>
    <t>2.3.2.2.1</t>
  </si>
  <si>
    <t>2.3.2.2.2</t>
  </si>
  <si>
    <t>2.3.2.2.3</t>
  </si>
  <si>
    <t>2.3.2.2.4</t>
  </si>
  <si>
    <t>2.3.2.2.5</t>
  </si>
  <si>
    <t>2.3.2.2.6</t>
  </si>
  <si>
    <t>2.3.2.2.7</t>
  </si>
  <si>
    <t>2.3.2.2.8</t>
  </si>
  <si>
    <t>2.3.2.2.9</t>
  </si>
  <si>
    <t>2.3.2.2.10</t>
  </si>
  <si>
    <t>2.3.2.2.11</t>
  </si>
  <si>
    <t>2.3.2.2.12</t>
  </si>
  <si>
    <t>2.3.2.2.13</t>
  </si>
  <si>
    <t>2.3.2.2.14</t>
  </si>
  <si>
    <t>2.3.2.2.15</t>
  </si>
  <si>
    <t>2.3.3.2.1</t>
  </si>
  <si>
    <t>2.3.3.2.2</t>
  </si>
  <si>
    <t>2.3.3.2.3</t>
  </si>
  <si>
    <t>2.3.3.2.4</t>
  </si>
  <si>
    <t>2.3.3.2.5</t>
  </si>
  <si>
    <t>2.3.3.2.6</t>
  </si>
  <si>
    <t>2.3.3.2.7</t>
  </si>
  <si>
    <t>2.3.3.2.8</t>
  </si>
  <si>
    <t>2.3.3.2.9</t>
  </si>
  <si>
    <t>2.3.3.2.10</t>
  </si>
  <si>
    <t>2.3.3.2.11</t>
  </si>
  <si>
    <t>2.3.3.2.12</t>
  </si>
  <si>
    <t>2.3.3.2.13</t>
  </si>
  <si>
    <t>2.3.3.2.14</t>
  </si>
  <si>
    <t>2.3.3.2.15</t>
  </si>
  <si>
    <t>2.3.3.2.16</t>
  </si>
  <si>
    <t>2.3.3.2.17</t>
  </si>
  <si>
    <t>2.3.3.1.1</t>
  </si>
  <si>
    <t>2.3.3.1.2</t>
  </si>
  <si>
    <t>יכולת בניית תקציב לתיקי הפרויקטים</t>
  </si>
  <si>
    <t>יכולת לזהות ולהציף חריגים ברמת תיקי פרויקטים (משאבים חריגים, צווארי בקבוק, חריגות בלוחות זמנים)</t>
  </si>
  <si>
    <t>2.3.4.1.1</t>
  </si>
  <si>
    <t>2.3.4.2.2</t>
  </si>
  <si>
    <t>2.3.4.2.3</t>
  </si>
  <si>
    <t>2.3.4.2.4</t>
  </si>
  <si>
    <t>2.3.4.2.5</t>
  </si>
  <si>
    <t>2.3.4.2.6</t>
  </si>
  <si>
    <t>2.3.4.2.7</t>
  </si>
  <si>
    <t>2.3.4.2.8</t>
  </si>
  <si>
    <t>2.3.4.2.9</t>
  </si>
  <si>
    <t>2.3.4.2.10</t>
  </si>
  <si>
    <t>2.3.4.2.11</t>
  </si>
  <si>
    <t>2.3.4.2.12</t>
  </si>
  <si>
    <t>2.3.4.2.13</t>
  </si>
  <si>
    <t>2.3.4.2.14</t>
  </si>
  <si>
    <t>2.3.4.2.15</t>
  </si>
  <si>
    <t>2.3.4.2.16</t>
  </si>
  <si>
    <t>2.3.4.2.17</t>
  </si>
  <si>
    <t>2.3.4.2.18</t>
  </si>
  <si>
    <t>2.3.4.2.19</t>
  </si>
  <si>
    <t>2.3.4.2.20</t>
  </si>
  <si>
    <t>2.3.4.2.21</t>
  </si>
  <si>
    <t>2.3.4.2.22</t>
  </si>
  <si>
    <t>2.3.4.2.23</t>
  </si>
  <si>
    <t>2.3.4.2.24</t>
  </si>
  <si>
    <t>2.3.4.2.25</t>
  </si>
  <si>
    <t>2.3.4.2.26</t>
  </si>
  <si>
    <t>ניהול תוכניות פרויקטים שנתיות</t>
  </si>
  <si>
    <t>ניהול תוכניות פרויקטים רב שנתיות</t>
  </si>
  <si>
    <t>יכולת לנהל תקציב לתוכנית פרויקט</t>
  </si>
  <si>
    <t>2.3.4.2.1</t>
  </si>
  <si>
    <t>יכולת לזהות ולהציף חריגים ברמת תוכנית פרויקט (משאבים חריגים, צווארי בקבוק, חריגות בלוחות זמנים)</t>
  </si>
  <si>
    <t>1.4.15</t>
  </si>
  <si>
    <t>1.5.2</t>
  </si>
  <si>
    <t>2.3.5.1.1</t>
  </si>
  <si>
    <t>2.3.5.1.2</t>
  </si>
  <si>
    <t>2.3.5.1.3</t>
  </si>
  <si>
    <t>2.3.5.1.4</t>
  </si>
  <si>
    <t>2.3.5.1.5</t>
  </si>
  <si>
    <t>2.3.5.1.6</t>
  </si>
  <si>
    <t>2.3.5.1.7</t>
  </si>
  <si>
    <t>2.3.5.1.8</t>
  </si>
  <si>
    <t>2.3.5.2.1</t>
  </si>
  <si>
    <t>2.3.5.2.2</t>
  </si>
  <si>
    <t>2.3.5.2.3</t>
  </si>
  <si>
    <t>2.3.5.2.4</t>
  </si>
  <si>
    <t>2.3.5.2.5</t>
  </si>
  <si>
    <t>2.3.5.2.6</t>
  </si>
  <si>
    <t>2.3.5.2.7</t>
  </si>
  <si>
    <t>2.3.5.2.8</t>
  </si>
  <si>
    <t>2.3.5.2.9</t>
  </si>
  <si>
    <t>2.3.5.2.10</t>
  </si>
  <si>
    <t>2.3.5.2.11</t>
  </si>
  <si>
    <t>2.3.5.2.12</t>
  </si>
  <si>
    <t>2.3.5.2.13</t>
  </si>
  <si>
    <t>2.3.5.2.14</t>
  </si>
  <si>
    <t>2.3.5.2.15</t>
  </si>
  <si>
    <t>2.3.5.2.16</t>
  </si>
  <si>
    <t>2.3.5.2.17</t>
  </si>
  <si>
    <t>2.3.5.2.18</t>
  </si>
  <si>
    <t>2.3.5.2.19</t>
  </si>
  <si>
    <t>2.3.5.2.20</t>
  </si>
  <si>
    <t>2.3.5.2.21</t>
  </si>
  <si>
    <t>2.3.5.2.22</t>
  </si>
  <si>
    <t>2.3.5.1.9</t>
  </si>
  <si>
    <t>2.3.5.1.10</t>
  </si>
  <si>
    <t>2.3.5.1.11</t>
  </si>
  <si>
    <t>2.3.5.1.12</t>
  </si>
  <si>
    <t>2.3.5.1.13</t>
  </si>
  <si>
    <t>2.3.5.1.14</t>
  </si>
  <si>
    <t>2.3.5.1.15</t>
  </si>
  <si>
    <t>2.3.5.1.16</t>
  </si>
  <si>
    <t>2.3.5.1.17</t>
  </si>
  <si>
    <t>2.3.5.1.18</t>
  </si>
  <si>
    <t>2.3.6.1.1</t>
  </si>
  <si>
    <t>2.3.6.1.2</t>
  </si>
  <si>
    <t>2.3.6.1.3</t>
  </si>
  <si>
    <t>2.3.6.1.4</t>
  </si>
  <si>
    <t>2.3.6.1.5</t>
  </si>
  <si>
    <t>2.3.6.1.6</t>
  </si>
  <si>
    <t>2.3.6.1.7</t>
  </si>
  <si>
    <t>2.3.6.1.8</t>
  </si>
  <si>
    <t>2.3.6.2.1</t>
  </si>
  <si>
    <t>2.3.6.2.2</t>
  </si>
  <si>
    <t>2.3.6.2.3</t>
  </si>
  <si>
    <t>2.3.6.2.4</t>
  </si>
  <si>
    <t>2.3.6.2.5</t>
  </si>
  <si>
    <t>2.3.6.2.6</t>
  </si>
  <si>
    <t>2.3.6.2.7</t>
  </si>
  <si>
    <t>2.3.6.2.8</t>
  </si>
  <si>
    <t>2.3.6.2.9</t>
  </si>
  <si>
    <t>2.3.6.2.10</t>
  </si>
  <si>
    <t>2.3.6.2.11</t>
  </si>
  <si>
    <t>2.3.6.2.12</t>
  </si>
  <si>
    <t>2.3.6.2.13</t>
  </si>
  <si>
    <t>2.3.6.2.14</t>
  </si>
  <si>
    <t>2.3.6.2.15</t>
  </si>
  <si>
    <t>2.3.6.2.16</t>
  </si>
  <si>
    <t>2.3.6.2.17</t>
  </si>
  <si>
    <t>2.3.6.2.18</t>
  </si>
  <si>
    <t>2.3.6.2.19</t>
  </si>
  <si>
    <t>2.3.6.2.20</t>
  </si>
  <si>
    <t>2.3.6.2.21</t>
  </si>
  <si>
    <t>2.3.6.2.22</t>
  </si>
  <si>
    <t>2.3.6.2.23</t>
  </si>
  <si>
    <t>צפייה בלוח שנה ארגוני (כנסים/ הכשרות) מתוך לוח השנה של הפרויקט</t>
  </si>
  <si>
    <t>הגבלת האפשרות לעדכון לוחות הזמנים לפי הרשאה</t>
  </si>
  <si>
    <t>2.3.7.1.1</t>
  </si>
  <si>
    <t>2.3.7.1.2</t>
  </si>
  <si>
    <t>2.3.7.1.3</t>
  </si>
  <si>
    <t>2.3.7.1.4</t>
  </si>
  <si>
    <t>2.3.7.1.5</t>
  </si>
  <si>
    <t>2.3.7.2.1</t>
  </si>
  <si>
    <t>2.3.7.2.2</t>
  </si>
  <si>
    <t>2.3.7.2.3</t>
  </si>
  <si>
    <t>2.3.7.2.4</t>
  </si>
  <si>
    <t>2.3.7.2.5</t>
  </si>
  <si>
    <t>2.3.7.2.6</t>
  </si>
  <si>
    <t>2.3.7.2.7</t>
  </si>
  <si>
    <t>2.3.7.2.8</t>
  </si>
  <si>
    <t>2.3.7.2.9</t>
  </si>
  <si>
    <t>2.3.7.2.10</t>
  </si>
  <si>
    <t>2.3.7.2.11</t>
  </si>
  <si>
    <t>2.3.5.1.19</t>
  </si>
  <si>
    <t>1.4.16</t>
  </si>
  <si>
    <t>1.4.17</t>
  </si>
  <si>
    <t>1.4.18</t>
  </si>
  <si>
    <t>1.4.19</t>
  </si>
  <si>
    <t>1.4.20</t>
  </si>
  <si>
    <t>1.4.21</t>
  </si>
  <si>
    <t>1.4.22</t>
  </si>
  <si>
    <t>1.4.23</t>
  </si>
  <si>
    <t>1.4.24</t>
  </si>
  <si>
    <t>1.4.25</t>
  </si>
  <si>
    <t>1.4.26</t>
  </si>
  <si>
    <t>1.4.27</t>
  </si>
  <si>
    <t>1.5.35</t>
  </si>
  <si>
    <t>1.5.36</t>
  </si>
  <si>
    <t>1.5.37</t>
  </si>
  <si>
    <t>1.5.38</t>
  </si>
  <si>
    <t>1.5.39</t>
  </si>
  <si>
    <t>1.5.40</t>
  </si>
  <si>
    <t>1.5.41</t>
  </si>
  <si>
    <t>2.3.8.1.1</t>
  </si>
  <si>
    <t>2.3.8.1.2</t>
  </si>
  <si>
    <t>2.3.8.1.3</t>
  </si>
  <si>
    <t>2.3.8.1.4</t>
  </si>
  <si>
    <t>2.3.8.1.5</t>
  </si>
  <si>
    <t>2.3.8.1.6</t>
  </si>
  <si>
    <t>ניהול חשבונות פנים-ארגוני – ניהול התקציב מול אגפים ברשות המסים</t>
  </si>
  <si>
    <t>2.3.9.1.1</t>
  </si>
  <si>
    <t>2.3.9.1.2</t>
  </si>
  <si>
    <t>2.3.9.1.3</t>
  </si>
  <si>
    <t>2.3.9.1.4</t>
  </si>
  <si>
    <t>תוכנית עבודה שנתית של משאב וחריגה בהקצאה אל מול הזמינות</t>
  </si>
  <si>
    <t>2.3.10.1.1</t>
  </si>
  <si>
    <t>2.3.10.1.2</t>
  </si>
  <si>
    <t>2.3.10.1.3</t>
  </si>
  <si>
    <t>2.3.10.1.4</t>
  </si>
  <si>
    <t>1.9.18</t>
  </si>
  <si>
    <t>1.9.19</t>
  </si>
  <si>
    <t>1.9.20</t>
  </si>
  <si>
    <t>1.9.21</t>
  </si>
  <si>
    <t>1.9.22</t>
  </si>
  <si>
    <t>1.9.23</t>
  </si>
  <si>
    <t>1.9.24</t>
  </si>
  <si>
    <t>1.9.25</t>
  </si>
  <si>
    <t>1.9.26</t>
  </si>
  <si>
    <t>1.9.27</t>
  </si>
  <si>
    <t>1.9.28</t>
  </si>
  <si>
    <t>1.9.29</t>
  </si>
  <si>
    <t>1.9.30</t>
  </si>
  <si>
    <t>1.9.31</t>
  </si>
  <si>
    <t>1.9.32</t>
  </si>
  <si>
    <t>1.9.33</t>
  </si>
  <si>
    <t>1.9.34</t>
  </si>
  <si>
    <t>1.9.35</t>
  </si>
  <si>
    <t>1.10.4</t>
  </si>
  <si>
    <t>1.10.5</t>
  </si>
  <si>
    <t>1.10.6</t>
  </si>
  <si>
    <t>1.10.7</t>
  </si>
  <si>
    <t>1.10.8</t>
  </si>
  <si>
    <t>1.10.9</t>
  </si>
  <si>
    <t>1.10.10</t>
  </si>
  <si>
    <t>1.10.11</t>
  </si>
  <si>
    <t>1.10.12</t>
  </si>
  <si>
    <t>1.10.13</t>
  </si>
  <si>
    <t>1.10.14</t>
  </si>
  <si>
    <t>1.10.15</t>
  </si>
  <si>
    <t>1.10.16</t>
  </si>
  <si>
    <t>1.10.17</t>
  </si>
  <si>
    <t>1.11.6</t>
  </si>
  <si>
    <t>1.11.7</t>
  </si>
  <si>
    <t>1.11.8</t>
  </si>
  <si>
    <t>2.3.11.1.1</t>
  </si>
  <si>
    <t>2.3.11.1.2</t>
  </si>
  <si>
    <t>2.3.11.1.3</t>
  </si>
  <si>
    <t>2.3.11.1.4</t>
  </si>
  <si>
    <t>2.3.11.1.5</t>
  </si>
  <si>
    <t>2.3.11.1.6</t>
  </si>
  <si>
    <t>2.3.11.1.7</t>
  </si>
  <si>
    <t>2.3.11.1.8</t>
  </si>
  <si>
    <t>יכולת לאחסן מסמכים במערכת</t>
  </si>
  <si>
    <t>2.3.12.1.1</t>
  </si>
  <si>
    <t>2.3.12.1.2</t>
  </si>
  <si>
    <t>2.3.12.1.3</t>
  </si>
  <si>
    <t>2.3.12.1.4</t>
  </si>
  <si>
    <t>2.3.12.1.5</t>
  </si>
  <si>
    <t>1.12.3</t>
  </si>
  <si>
    <t>1.12.4</t>
  </si>
  <si>
    <t>1.12.5</t>
  </si>
  <si>
    <t>2.3.13.1.1</t>
  </si>
  <si>
    <t>יכולת להגדיר בקשה לשינוי ברמת דרישה (טופס אלקטרוני)</t>
  </si>
  <si>
    <t>יכולת להגדיר בקשה לשינוי ברמת ברמת פרויקט (טופס אלקטרוני)</t>
  </si>
  <si>
    <t>2.3.14.1.1</t>
  </si>
  <si>
    <t>1.14.2</t>
  </si>
  <si>
    <t>2.3.15.1.1</t>
  </si>
  <si>
    <t>2.3.15.1.2</t>
  </si>
  <si>
    <t>2.3.15.1.3</t>
  </si>
  <si>
    <t>2.3.15.1.4</t>
  </si>
  <si>
    <t>2.3.15.1.5</t>
  </si>
  <si>
    <t>2.3.16.1.1</t>
  </si>
  <si>
    <t>2.3.16.1.2</t>
  </si>
  <si>
    <t>2.3.16.1.3</t>
  </si>
  <si>
    <t>2.3.16.1.4</t>
  </si>
  <si>
    <t>ממשקים</t>
  </si>
  <si>
    <t>ממשק ל-TFS</t>
  </si>
  <si>
    <t>ממשק ל-SAP (ניהול כ"א במרכבה)</t>
  </si>
  <si>
    <t>ממשק למערכת ניהול מסמכים (Documentum) הקיימת בארגון</t>
  </si>
  <si>
    <t>ממשק ל-Share Point</t>
  </si>
  <si>
    <t>ייבוא נתונים באמצעות קבצי Excel, xml</t>
  </si>
  <si>
    <t>1.17.1</t>
  </si>
  <si>
    <t>1.17.2</t>
  </si>
  <si>
    <t>1.17.3</t>
  </si>
  <si>
    <t>1.17.4</t>
  </si>
  <si>
    <t>1.17.5</t>
  </si>
  <si>
    <t>1.17.6</t>
  </si>
  <si>
    <t>1.17.7</t>
  </si>
  <si>
    <t>1.17.8</t>
  </si>
  <si>
    <t>1.17.9</t>
  </si>
  <si>
    <t>אבטחת מידע</t>
  </si>
  <si>
    <t>יצירת, עדכון ומחיקת משתמשים</t>
  </si>
  <si>
    <t>מתן הרשאה לצפייה בלבד</t>
  </si>
  <si>
    <t xml:space="preserve">מניעת מחיקה של מידע (מחיקה לוגית ולא פיזית) </t>
  </si>
  <si>
    <t>בקרה ורישום (Audit) כל פעולה הנעשית במערכת וקבלת דוחות והתראות על פעולות חריגות</t>
  </si>
  <si>
    <t>1.18.1</t>
  </si>
  <si>
    <t>1.18.2</t>
  </si>
  <si>
    <t>1.18.3</t>
  </si>
  <si>
    <t>1.18.4</t>
  </si>
  <si>
    <t>1.18.5</t>
  </si>
  <si>
    <t>1.18.6</t>
  </si>
  <si>
    <t>1.18.7</t>
  </si>
  <si>
    <t>הגנה מפני פעולות חמורות</t>
  </si>
  <si>
    <t>כל פעולה במערכת תהיה הפיכה (יכולת להפעלת UNDO)</t>
  </si>
  <si>
    <t>לפעולות שאינן הפיכות תוקדם אזהרה או בקשת אישור מיוחד לפני הפעלה</t>
  </si>
  <si>
    <t>כל פעולה מחיקה במערכת תתועד</t>
  </si>
  <si>
    <t>1.19.1</t>
  </si>
  <si>
    <t>1.19.2</t>
  </si>
  <si>
    <t>1.19.3</t>
  </si>
  <si>
    <t>2.3.19.2.1</t>
  </si>
  <si>
    <t>2.3.19.1.1</t>
  </si>
  <si>
    <t>2.3.18.1.2</t>
  </si>
  <si>
    <t>2.3.19.2.2</t>
  </si>
  <si>
    <t>עבודת משתמשים דרך Citrix ICA</t>
  </si>
  <si>
    <t>עבודה עם בסיס נתונים מסוג SQL2012 ומעלה</t>
  </si>
  <si>
    <t>תמיכה במערכת הפעלה בשרתים מסוג windows  2012R2  ומעלה</t>
  </si>
  <si>
    <t>תמיכה ב-Linux</t>
  </si>
  <si>
    <t>המערכת תשב באתר שיקבע בתצורת On-Premise</t>
  </si>
  <si>
    <t>עבודה עם בסיס נתונים מסוג Oracle 12 ומעלה</t>
  </si>
  <si>
    <t>תמיכה בתשתיות טכנולוגיות</t>
  </si>
  <si>
    <t>1.20.1</t>
  </si>
  <si>
    <t>1.20.2</t>
  </si>
  <si>
    <t>1.20.3</t>
  </si>
  <si>
    <t>מערכת מבוססת Open Source</t>
  </si>
  <si>
    <t>2.3.20.1.1</t>
  </si>
  <si>
    <t>2.3.20.1.2</t>
  </si>
  <si>
    <t>2.3.20.1.3</t>
  </si>
  <si>
    <t>הזדהות</t>
  </si>
  <si>
    <t>לפי שם משתמש וסיסמא</t>
  </si>
  <si>
    <t xml:space="preserve">עבודה מול רכיב SSO </t>
  </si>
  <si>
    <t>1.21.1</t>
  </si>
  <si>
    <t>1.21.2</t>
  </si>
  <si>
    <t>2.3.21.1.1</t>
  </si>
  <si>
    <t>2.3.21.1.2</t>
  </si>
  <si>
    <t>ממשק משתמש</t>
  </si>
  <si>
    <t>תמיכה במובייל לטובת דיווח ימי עבודה</t>
  </si>
  <si>
    <t xml:space="preserve">למשתמש תהיה יכולת לבחור בין ממשק עבודה בעברית לממשק באנגלית </t>
  </si>
  <si>
    <t>ממשק העבודה של המערכת (הזנה, ניהול וצפייה) יתמוך בצורה מלאה בשפה העברית</t>
  </si>
  <si>
    <t>בעת ביצוע פעולה לא תקינה ניתן למשתמש חיווי פשוט ופתרון לבעיה שביצע</t>
  </si>
  <si>
    <t>הממשק למשתמש מכיל חיוויים על ביצוע פעולות תקינות/ לא תקינות</t>
  </si>
  <si>
    <t>התאמה פשוטה של הממשק למשתמש</t>
  </si>
  <si>
    <t>התאמת ממשק המשתמש בהתאם לתפקיד</t>
  </si>
  <si>
    <t>1.22.1</t>
  </si>
  <si>
    <t>1.22.2</t>
  </si>
  <si>
    <t>2.3.22.1.1</t>
  </si>
  <si>
    <t>ידידותיות וקלות הטמעה</t>
  </si>
  <si>
    <t>עזרה באמצעות Tool-tips</t>
  </si>
  <si>
    <t>ולידציה על תקינות קלט</t>
  </si>
  <si>
    <t>בכל מסך מראה מקום במערכת (לדוגמא - הנך מטפל במסך "הקצאת משבים" בפרויקט "ניהול המס")</t>
  </si>
  <si>
    <t>1.23.1</t>
  </si>
  <si>
    <t>1.23.2</t>
  </si>
  <si>
    <t>1.23.3</t>
  </si>
  <si>
    <t>קונפיגורציה</t>
  </si>
  <si>
    <t>אפשרות לעדכן מסכי / טפסי קלט ללא פיתוח</t>
  </si>
  <si>
    <t>אפשרות לבצע התאמה של רכיבי התצוגה (שינוי מיקום, הוספת/גריעת רכיבים) ללא פיתוח</t>
  </si>
  <si>
    <t>אפשרות לפיתוח פנימי על גבי המערכת</t>
  </si>
  <si>
    <t>אפשרות לבצע התאמה בדו"חות ללא פיתוח</t>
  </si>
  <si>
    <t>1.24.1</t>
  </si>
  <si>
    <t>1.24.2</t>
  </si>
  <si>
    <t>1.24.3</t>
  </si>
  <si>
    <t>2.3.24.1.1</t>
  </si>
  <si>
    <t>2.3.23.1.1</t>
  </si>
  <si>
    <t>ייצוא נתונים באמצעות קבצי excel, xml, word, pdf, png</t>
  </si>
  <si>
    <t>קיים במוצר</t>
  </si>
  <si>
    <t>קיים ברכיב צד ג</t>
  </si>
  <si>
    <t>דורש פיתוח</t>
  </si>
  <si>
    <t>אינו קייים</t>
  </si>
  <si>
    <t>ניקוד</t>
  </si>
  <si>
    <t>סה"כ ניקוד סעיף 2.3</t>
  </si>
  <si>
    <t>רשות המסים בישראל, שע"ם - מכרז להקמה, הטמעה ותחזוקה של מערכת לניהול תיקי פרויקטים - רשימת מוצרי התוכנה (כולל מוצרי צד ג') אשר נכללים בהצעה</t>
  </si>
  <si>
    <t>סה"כ מחיר</t>
  </si>
  <si>
    <t>מחיר מימוש הדרישה בש"ח לא כולל מע"מ</t>
  </si>
  <si>
    <t>יכולת לשייך user story ל-Epic</t>
  </si>
  <si>
    <t>יכולת לשייך משאבי פרויקט לספרינט</t>
  </si>
  <si>
    <t>יכולת לשתף לוח ספרינט בין משאבי הפרויקט</t>
  </si>
  <si>
    <t>יכולת לתעדף user stories בתוך ה-Backlog</t>
  </si>
  <si>
    <t>יכולת לעדכן השלמת user story</t>
  </si>
  <si>
    <t>יכולת להוסיף נושא ללוח Daily, Weekly</t>
  </si>
  <si>
    <t>ניהול אג'ילי</t>
  </si>
  <si>
    <t>יכולת כיווץ/הרחבה/קיבוץ תצוגה של user story לרמת Epic/ יחידת מסירה</t>
  </si>
  <si>
    <t>1.7.17</t>
  </si>
  <si>
    <t>1.7.18</t>
  </si>
  <si>
    <t>1.7.19</t>
  </si>
  <si>
    <t>1.7.20</t>
  </si>
  <si>
    <t>1.7.21</t>
  </si>
  <si>
    <t>1.7.22</t>
  </si>
  <si>
    <t>1.7.23</t>
  </si>
  <si>
    <t>1.7.24</t>
  </si>
  <si>
    <t>1.7.25</t>
  </si>
  <si>
    <t>1.7.26</t>
  </si>
  <si>
    <t>2.3.7.1.6</t>
  </si>
  <si>
    <t>2.3.7.1.7</t>
  </si>
  <si>
    <t>2.3.7.1.8</t>
  </si>
  <si>
    <t>2.3.7.1.9</t>
  </si>
  <si>
    <t>2.3.7.1.10</t>
  </si>
  <si>
    <t>2.3.7.1.11</t>
  </si>
  <si>
    <t>2.3.7.1.12</t>
  </si>
  <si>
    <t>2.3.7.1.13</t>
  </si>
  <si>
    <t>2.3.7.1.14</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</si>
  <si>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</si>
  <si>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</si>
  <si>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</si>
  <si>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</si>
  <si>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</si>
  <si>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</si>
  <si>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</si>
  <si>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</si>
  <si>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</si>
  <si>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</si>
  <si>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</si>
  <si>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</si>
  <si>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</si>
  <si>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</si>
  <si>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</si>
  <si>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</si>
  <si>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</si>
  <si>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</si>
  <si>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</si>
  <si>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</si>
  <si>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</si>
  <si>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</si>
  <si>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</si>
  <si>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</si>
  <si>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</si>
  <si>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</si>
  <si>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</si>
  <si>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</si>
  <si>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</si>
  <si>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</si>
  <si>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1.11</t>
  </si>
  <si>
    <t>1.11.9</t>
  </si>
  <si>
    <t>1.11.10</t>
  </si>
  <si>
    <t>1.11.11</t>
  </si>
  <si>
    <t>1.11.12</t>
  </si>
  <si>
    <t>1.11.13</t>
  </si>
  <si>
    <t>1.11.14</t>
  </si>
  <si>
    <t>1.11.15</t>
  </si>
  <si>
    <t>1.11.16</t>
  </si>
  <si>
    <t>1.11.17</t>
  </si>
  <si>
    <t>1.12.6</t>
  </si>
  <si>
    <t>1.13.3</t>
  </si>
  <si>
    <t>1.13.4</t>
  </si>
  <si>
    <t>1.13.5</t>
  </si>
  <si>
    <t>1.15.6</t>
  </si>
  <si>
    <t>1.18.8</t>
  </si>
  <si>
    <t>1.18.9</t>
  </si>
  <si>
    <t>1.18.10</t>
  </si>
  <si>
    <t>1.18.11</t>
  </si>
  <si>
    <t>1.19.4</t>
  </si>
  <si>
    <t>1.19.5</t>
  </si>
  <si>
    <t>1.19.6</t>
  </si>
  <si>
    <t>1.21.3</t>
  </si>
  <si>
    <t>1.21.4</t>
  </si>
  <si>
    <t>1.21.5</t>
  </si>
  <si>
    <t>1.21.6</t>
  </si>
  <si>
    <t>1.21.7</t>
  </si>
  <si>
    <t>1.21.8</t>
  </si>
  <si>
    <t>1.23.4</t>
  </si>
  <si>
    <t>1.23.5</t>
  </si>
  <si>
    <t>1.23.6</t>
  </si>
  <si>
    <t>1.23.7</t>
  </si>
  <si>
    <t>1.23.8</t>
  </si>
  <si>
    <t>1.25.1</t>
  </si>
  <si>
    <t>1.25.2</t>
  </si>
  <si>
    <t>1.25.3</t>
  </si>
  <si>
    <t>1.25.4</t>
  </si>
  <si>
    <t>1.25.5</t>
  </si>
  <si>
    <t>2.3.8.2.1</t>
  </si>
  <si>
    <t>2.3.8.2.2</t>
  </si>
  <si>
    <t>2.3.8.2.3</t>
  </si>
  <si>
    <t>2.3.8.2.4</t>
  </si>
  <si>
    <t>2.3.8.2.5</t>
  </si>
  <si>
    <t>2.3.8.2.6</t>
  </si>
  <si>
    <t>2.3.8.2.7</t>
  </si>
  <si>
    <t>2.3.8.2.8</t>
  </si>
  <si>
    <t>2.3.8.2.9</t>
  </si>
  <si>
    <t>2.3.9.1.5</t>
  </si>
  <si>
    <t>2.3.9.1.6</t>
  </si>
  <si>
    <t>2.3.9.1.7</t>
  </si>
  <si>
    <t>2.3.9.1.8</t>
  </si>
  <si>
    <t>2.3.9.1.9</t>
  </si>
  <si>
    <t>2.3.9.1.10</t>
  </si>
  <si>
    <t>2.3.9.1.11</t>
  </si>
  <si>
    <t>2.3.9.1.12</t>
  </si>
  <si>
    <t>2.3.9.1.13</t>
  </si>
  <si>
    <t>2.3.9.1.14</t>
  </si>
  <si>
    <t>2.3.9.1.15</t>
  </si>
  <si>
    <t>2.3.9.1.16</t>
  </si>
  <si>
    <t>2.3.9.1.17</t>
  </si>
  <si>
    <t>2.3.9.1.18</t>
  </si>
  <si>
    <t>2.3.9.1.19</t>
  </si>
  <si>
    <t>2.3.9.1.20</t>
  </si>
  <si>
    <t>2.3.9.1.21</t>
  </si>
  <si>
    <t>2.3.9.1.22</t>
  </si>
  <si>
    <t>2.3.9.1.23</t>
  </si>
  <si>
    <t>2.3.9.1.24</t>
  </si>
  <si>
    <t>2.3.9.1.25</t>
  </si>
  <si>
    <t>2.3.9.1.26</t>
  </si>
  <si>
    <t>2.3.9.1.27</t>
  </si>
  <si>
    <t>2.3.9.1.28</t>
  </si>
  <si>
    <t>2.3.9.1.29</t>
  </si>
  <si>
    <t>2.3.9.1.30</t>
  </si>
  <si>
    <t>2.3.9.1.31</t>
  </si>
  <si>
    <t>2.3.9.1.32</t>
  </si>
  <si>
    <t>2.3.9.1.33</t>
  </si>
  <si>
    <t>2.3.9.1.34</t>
  </si>
  <si>
    <t>2.3.9.1.35</t>
  </si>
  <si>
    <t>2.3.10.2.1</t>
  </si>
  <si>
    <t>2.3.10.2.2</t>
  </si>
  <si>
    <t>2.3.10.2.3</t>
  </si>
  <si>
    <t>2.3.10.2.4</t>
  </si>
  <si>
    <t>2.3.10.2.5</t>
  </si>
  <si>
    <t>2.3.10.2.6</t>
  </si>
  <si>
    <t>2.3.10.2.7</t>
  </si>
  <si>
    <t>2.3.10.2.8</t>
  </si>
  <si>
    <t>2.3.10.2.9</t>
  </si>
  <si>
    <t>2.3.10.2.10</t>
  </si>
  <si>
    <t>2.3.10.2.11</t>
  </si>
  <si>
    <t>2.3.10.2.12</t>
  </si>
  <si>
    <t>2.3.10.2.13</t>
  </si>
  <si>
    <t>2.3.10.2.14</t>
  </si>
  <si>
    <t>2.3.10.2.15</t>
  </si>
  <si>
    <t>2.3.10.2.16</t>
  </si>
  <si>
    <t>2.3.10.2.17</t>
  </si>
  <si>
    <t>2.3.10.2.18</t>
  </si>
  <si>
    <t>2.3.10.2.19</t>
  </si>
  <si>
    <t>2.3.10.2.20</t>
  </si>
  <si>
    <t>2.3.10.2.21</t>
  </si>
  <si>
    <t>2.3.10.2.22</t>
  </si>
  <si>
    <t>2.3.10.2.23</t>
  </si>
  <si>
    <t>2.3.10.2.24</t>
  </si>
  <si>
    <t>2.3.10.2.25</t>
  </si>
  <si>
    <t>2.3.10.2.26</t>
  </si>
  <si>
    <t>2.3.10.2.27</t>
  </si>
  <si>
    <t>2.3.10.2.28</t>
  </si>
  <si>
    <t>2.3.10.2.29</t>
  </si>
  <si>
    <t>2.3.10.2.30</t>
  </si>
  <si>
    <t>2.3.10.2.31</t>
  </si>
  <si>
    <t>2.3.10.2.32</t>
  </si>
  <si>
    <t>2.3.10.2.33</t>
  </si>
  <si>
    <t>2.3.10.2.34</t>
  </si>
  <si>
    <t>2.3.10.2.35</t>
  </si>
  <si>
    <t>2.3.10.2.36</t>
  </si>
  <si>
    <t>2.3.10.2.37</t>
  </si>
  <si>
    <t>2.3.10.2.38</t>
  </si>
  <si>
    <t>2.3.10.2.39</t>
  </si>
  <si>
    <t>2.3.10.2.40</t>
  </si>
  <si>
    <t>2.3.10.2.41</t>
  </si>
  <si>
    <t>2.3.10.2.42</t>
  </si>
  <si>
    <t>2.3.10.2.43</t>
  </si>
  <si>
    <t>2.3.11.1.9</t>
  </si>
  <si>
    <t>2.3.11.1.10</t>
  </si>
  <si>
    <t>2.3.11.1.11</t>
  </si>
  <si>
    <t>2.3.11.1.12</t>
  </si>
  <si>
    <t>2.3.11.1.13</t>
  </si>
  <si>
    <t>2.3.11.1.14</t>
  </si>
  <si>
    <t>2.3.11.1.15</t>
  </si>
  <si>
    <t>2.3.11.1.16</t>
  </si>
  <si>
    <t>2.3.11.1.17</t>
  </si>
  <si>
    <t>2.3.12.1.6</t>
  </si>
  <si>
    <t>2.3.13.1.2</t>
  </si>
  <si>
    <t>2.3.13.1.3</t>
  </si>
  <si>
    <t>2.3.13.1.4</t>
  </si>
  <si>
    <t>2.3.13.1.5</t>
  </si>
  <si>
    <t>2.3.14.2.1</t>
  </si>
  <si>
    <t>2.3.15.1.6</t>
  </si>
  <si>
    <t>2.3.17.1.1</t>
  </si>
  <si>
    <t>2.3.17.1.2</t>
  </si>
  <si>
    <t>2.3.17.1.3</t>
  </si>
  <si>
    <t>2.3.17.1.4</t>
  </si>
  <si>
    <t>2.3.17.1.5</t>
  </si>
  <si>
    <t>2.3.17.1.6</t>
  </si>
  <si>
    <t>2.3.17.1.7</t>
  </si>
  <si>
    <t>2.3.17.1.8</t>
  </si>
  <si>
    <t>2.3.17.1.9</t>
  </si>
  <si>
    <t>2.3.18.1.4</t>
  </si>
  <si>
    <t>2.3.18.1.5</t>
  </si>
  <si>
    <t>2.3.18.1.6</t>
  </si>
  <si>
    <t>2.3.18.1.7</t>
  </si>
  <si>
    <t>2.3.18.1.8</t>
  </si>
  <si>
    <t>2.3.18.1.9</t>
  </si>
  <si>
    <t>2.3.19.1.2</t>
  </si>
  <si>
    <t>2.3.18.1.1-ג</t>
  </si>
  <si>
    <t>1.18.12</t>
  </si>
  <si>
    <t>1.18.13</t>
  </si>
  <si>
    <t>2.3.19.2.3</t>
  </si>
  <si>
    <t>2.3.22.1.2</t>
  </si>
  <si>
    <t>2.3.23.2.1</t>
  </si>
  <si>
    <t>2.3.23.2.2</t>
  </si>
  <si>
    <t>2.3.23.2.3</t>
  </si>
  <si>
    <t>2.3.23.2.4</t>
  </si>
  <si>
    <t>2.3.23.2.5</t>
  </si>
  <si>
    <t>2.3.23.2.6</t>
  </si>
  <si>
    <t>2.3.23.2.7</t>
  </si>
  <si>
    <t>2.3.24.1.2</t>
  </si>
  <si>
    <t>2.3.24.1.3</t>
  </si>
  <si>
    <t>2.3.25.1.1</t>
  </si>
  <si>
    <t>2.3.25.2.1</t>
  </si>
  <si>
    <t>2.3.25.2.2</t>
  </si>
  <si>
    <t>2.3.25.2.3</t>
  </si>
  <si>
    <t>2.3.25.2.4</t>
  </si>
  <si>
    <t>1.1.8</t>
  </si>
  <si>
    <t>2.3.1.1.8</t>
  </si>
  <si>
    <t>1.1.9</t>
  </si>
  <si>
    <t>2.3.1.1.9</t>
  </si>
  <si>
    <t>1.1.10</t>
  </si>
  <si>
    <t>2.3.1.1.10</t>
  </si>
  <si>
    <t>קיום דרישה שאינה דרישת סף</t>
  </si>
  <si>
    <t>הגדרת תרחישי What-if ויכולת ביצוע של מבחני רגישות (הרצת סימולציות של שינוי במשאבים/ תקציב/ לוחות זמנים) תוך הצגת השפעת התרחישים על ה-ROI</t>
  </si>
  <si>
    <t>הגדרת מאפיינים (meta data) לדרישה בהתאם לאפיון או להגדרת המשתמש (סטטוס אושר/ לא אושר, תקציב, חשיבות, יחידה ארגונית, לוחות זמנים, גורם אחראי וכד')</t>
  </si>
  <si>
    <t>יכולת להגדיר יעדים עסקיים במערכת - יצירה, צפייה, עדכון ומחיקה (לוגית) של יעד עסקי</t>
  </si>
  <si>
    <t>אפשרות לשיקוף ביצוע הפרויקט על ידי ספק חיצוני</t>
  </si>
  <si>
    <t>יצירה, צפייה, עדכון ומחיקה (לוגית) של סיכון</t>
  </si>
  <si>
    <t>יצירה, צפייה, עדכון ומחיקה (לוגית) של מערכת</t>
  </si>
  <si>
    <t>ממשק ליישומי office - צירוף, הורדה וצפייה במערכת של קבצי word (מסמך טרום ייזום, ייזום, מסמכי אפיון, עיצוב וכד'), excel (פירוט בסעיף 2.3.13.2), power point (פלט דוחות), pdf (פלט דוחות, גאנט להדפסה וכד'), png (גאנט להדפסה, רשימת משאבים וכד')</t>
  </si>
  <si>
    <t>2.3.18.1.1-א</t>
  </si>
  <si>
    <t>צירוף קבצי Visio למערכת וצפייה בהם (תרשימי תהליך ומסמכי עיצוב)</t>
  </si>
  <si>
    <t>2.3.18.1.1-ב</t>
  </si>
  <si>
    <t>1.18.14</t>
  </si>
  <si>
    <t>1.18.15</t>
  </si>
  <si>
    <t>1.18.16</t>
  </si>
  <si>
    <t>יכולת לשלוח הודעת דואר אלקטרוני לקבוצה של משתמשים בעלי עניין בפרויקט</t>
  </si>
  <si>
    <t>ממשק דו כיווני ל-ms project server 2013 - קישור בין פרויקט שמתנהל ב-project לבין המערכת כך שנתונים אודותיו ישוקפו במערכת (בשולחן עבודה של פרויקטים ובדוחות).</t>
  </si>
  <si>
    <t>2.3.18.1.3-א</t>
  </si>
  <si>
    <t>2.3.18.1.3-ב</t>
  </si>
  <si>
    <t>2.3.18.1.3-ג</t>
  </si>
  <si>
    <t>ממשק דו כיווני ל-ms project server 2013 - יכולת להגדיר שפרויקט ב-project יהיה תת פרויקט של פרויקט במערכת כך שלוחות הזמנים שלו ישוקפו וישפיעו על פרויקט האב</t>
  </si>
  <si>
    <t>2.3.1.1.11</t>
  </si>
  <si>
    <t>1.1.11</t>
  </si>
  <si>
    <t>יכולת לבצע ניתוח חלופות איכותי וכמותי במערכת</t>
  </si>
  <si>
    <t>יכולת לשייך user stories לספרינט בהתאם לתעדוף</t>
  </si>
  <si>
    <t xml:space="preserve"> יכולת לתעדף דרישות ברמה אגפית וכלל ארגונית.</t>
  </si>
  <si>
    <t xml:space="preserve"> יכולת צפייה בסטטוס התקדמות הספרינט</t>
  </si>
  <si>
    <t>ממשק HTML5 מלא לכל הפונקציונאליות</t>
  </si>
  <si>
    <t>2.3.2.1.4</t>
  </si>
  <si>
    <t>יכולת לנהל פרויקטי פיתוח ופרויקטים שאינם פרויקטי פיתוח (פרויקט אסטרטגי/ ארגוני) ולנהל מרכיבים שאינם פיתוח.</t>
  </si>
  <si>
    <t>ניהול גרסאות של יחידות מסירה</t>
  </si>
  <si>
    <r>
      <t xml:space="preserve">ממשק </t>
    </r>
    <r>
      <rPr>
        <sz val="11"/>
        <color theme="1"/>
        <rFont val="Arial Unicode MS"/>
        <family val="2"/>
      </rPr>
      <t>WEB מלא לכל הפונקציונליות</t>
    </r>
  </si>
  <si>
    <r>
      <t xml:space="preserve">1. לכל אחת מדרישות הסף </t>
    </r>
    <r>
      <rPr>
        <b/>
        <sz val="9"/>
        <rFont val="Arial Unicode MS"/>
        <family val="2"/>
      </rPr>
      <t>חובה</t>
    </r>
    <r>
      <rPr>
        <sz val="9"/>
        <rFont val="Arial Unicode MS"/>
        <family val="2"/>
      </rPr>
      <t xml:space="preserve"> לסמן אם הפתרון המוצע עונה או לא עונה עליה.</t>
    </r>
  </si>
  <si>
    <r>
      <t xml:space="preserve">2. לכל אחת מדרישות האיכות שאינן דרישות סף </t>
    </r>
    <r>
      <rPr>
        <b/>
        <sz val="9"/>
        <rFont val="Arial Unicode MS"/>
        <family val="2"/>
      </rPr>
      <t>חובה</t>
    </r>
    <r>
      <rPr>
        <sz val="9"/>
        <rFont val="Arial Unicode MS"/>
        <family val="2"/>
      </rPr>
      <t xml:space="preserve"> לבחור אחת מארבע האפשרויות:</t>
    </r>
  </si>
  <si>
    <r>
      <t xml:space="preserve">3. </t>
    </r>
    <r>
      <rPr>
        <b/>
        <sz val="9"/>
        <rFont val="Arial Unicode MS"/>
        <family val="2"/>
      </rPr>
      <t>חובה לענות על כל הסעיפים ללא יוצא מן הכלל</t>
    </r>
    <r>
      <rPr>
        <sz val="9"/>
        <rFont val="Arial Unicode MS"/>
        <family val="2"/>
      </rPr>
      <t xml:space="preserve">. מענה שאינו שלם עלול להיפסל. </t>
    </r>
  </si>
  <si>
    <t>יכולות שיתופיות בכלי (Collaboration): יכולת לשתף מסמכים</t>
  </si>
  <si>
    <t>יכולות שיתופיות בכלי (Collaboration):  יכולת לנהל פורומים (כולל שמירת ההתכתבות)</t>
  </si>
  <si>
    <t>1.1.12</t>
  </si>
  <si>
    <t>2.3.1.1.12</t>
  </si>
  <si>
    <t>יכולת לנהל היסטוריה של ישויות במערכת: היסטוריה של דרישה, היסטוריה של פרויקט, תיקי פרויקטים, תכניות פרויקטים, היסטוריית משאבים. היסטוריה תתייחס לתאריכי שינויים, מהות השינויים, מבצע השינויים וכד'</t>
  </si>
  <si>
    <t>יכולת לבצע תעדוף פרויקטים בהתאם לקריטריונים שיקבעו ע"י הנהלת הארגון ולמאפייני הפרויקט (meta data) כגון עלות/ תועלת, לו"ז, גודל, סוג</t>
  </si>
  <si>
    <t>יכולת לקשר פרויקט למערכת/ מערכות</t>
  </si>
  <si>
    <t>מודול ניהול ישיבות ומעקב החלטות - תבנית לסיכום דיון, יכולת לגזור מהחלטות הישיבה למשימות/פעילויות, ניהול המשימות ומעקב אחר ביצוען</t>
  </si>
  <si>
    <t>הטמעת/ הגדרת מודל תמחור לפרויקט במערכת: בחירת קריטריונים  קבועים מראש שבאמצעותם יתבצע חישוב של ימי העבודה הנדרשים לביצוע משימות/פעילויות בפרויקט (לדוגמא: שפת תכנות, כשירות כ"א וכד')</t>
  </si>
  <si>
    <t>יכולת ליצור ולנהל משימות/פעילויות (כולל מאפיינים) ברמת תיקי פרויקטים (Task Management)</t>
  </si>
  <si>
    <t>יכולת ליצור ולנהל משימות/פעילויות (כולל מאפיינים) ברמת תוכנית פרויקט (Task Management)</t>
  </si>
  <si>
    <t>יצירה, עדכון והגדרת תלויות בין משימות/פעילויות בפרויקט</t>
  </si>
  <si>
    <t>2.3.5.1.20</t>
  </si>
  <si>
    <t>יכולת להזין אחוזי ביצוע של משימות/פעילויות</t>
  </si>
  <si>
    <t>יכולת ליצור ולנהל משימות/פעילויות (כולל מאפיינים) ברמת פרויקט (Task Management)</t>
  </si>
  <si>
    <t>יכולת לנהל יומן פרויקט (תיעוד של אירועים ומשימות/פעילויות שהתרחשו ויתרחשו בפרויקט)</t>
  </si>
  <si>
    <t>הקצאת משאב מהמאגר המרכזי לפרויקט או למשימה/פעילות</t>
  </si>
  <si>
    <t>יכולת לדווח שעות עבור משימות/פעילות במספר פרויקטים ממסך דיווח שעות בו זמנית</t>
  </si>
  <si>
    <t>יכולת לשייך משימות/פעילויות פרויקט ל-user story</t>
  </si>
  <si>
    <t>יכולת לשייך משימות/פעילויות פרויקט לספרינט</t>
  </si>
  <si>
    <t>יכולת לשייך משאבי פרויקט למשימה/פעילות</t>
  </si>
  <si>
    <t>יכולת להעביר משימות/פעילויות מספרינט לספרינט</t>
  </si>
  <si>
    <t>יכולת צפייה בלוח משימות/פעילויות של ספרינט</t>
  </si>
  <si>
    <t>יכולת להגדיר את סטטוס המשימות/פעילויות בספרינט (TODO, IN PROGRESS, DONE)</t>
  </si>
  <si>
    <t>יכולת להציג את המשימות/פעילויות בחלוקה לפי משאב</t>
  </si>
  <si>
    <t>יכולת להציג את המשימות/פעילויות בחלוקה לחודשים ורבעונים</t>
  </si>
  <si>
    <t>הצגה גרפית של ספרינטים שבהם לא הוקצו משאבים לכל משימה/פעילות בספרינט</t>
  </si>
  <si>
    <t>הצגת גרף velocity של משימות/פעילויות המשאבים בספרינט</t>
  </si>
  <si>
    <t>הזנת משכים, תאריכים, טווחים וסטטוס (פעילה/לא פעילה) למשימות/פעילויות</t>
  </si>
  <si>
    <t>הגדרת אילוצים למשימות/פעילויות</t>
  </si>
  <si>
    <t>קבלת התראה על שיבוץ משימה/פעילות בימים שהוגדרו כ"לא לעבודה"</t>
  </si>
  <si>
    <t>תצוגת תרשים רשת – שם משימה/פעילות, תאריך תחילה משוער ובפועל, תאריך סיום שמוער ובפועל</t>
  </si>
  <si>
    <t>עמוד מרכז של מצב הפרויקט – תצוגת Dashboard של סיכונים , לו"ז, תקציב, שביעות רצון, וכן מידע על פעילויות בחריגה, משימות/פעילויות לטיפול והערות</t>
  </si>
  <si>
    <t>דוח משימות עתידיות – משימות/פעילויות בפרויקט שטרם בוצעו</t>
  </si>
  <si>
    <t>דוח של משימות/פעילויות שלא הסתיימו בזמן – הסתיימו אך במועד מאוחר משהוגדר להן</t>
  </si>
  <si>
    <t>דוח של משימות/פעילויות חורגות וטרם הסתיימו</t>
  </si>
  <si>
    <t>דוח חריגים חודשי המציג רשימת עובדים הכולל סך השעות המדווחות של העובד (סך שעות שדווחו למשימות/פעילויות), סך שעות חודשיות משעון הנוכחות, פער בין השניים וחריגים (דיווח שעות יותר מאשר נוכחות בפועל)</t>
  </si>
  <si>
    <t xml:space="preserve"> יכולת ליצור check-list של משימות/פעילויות לפרויקט. לדוגמא: מסמכים שחייבים להיות מצורפים לפרויקט, ועדות היגוי שחייבות להתקיים, תאריכי יעד שיש לעמוד בהם וכדומה</t>
  </si>
  <si>
    <t>חיפוש מתקדם - חיפוש לפי מאפיינים במערכת בעברית (לדוגמא: שם פרויקט, שם משימה/פעילות, עובד, מזהה פרויקט)</t>
  </si>
  <si>
    <t>הגדרת מאפיינים (meta data) למשימה/פעילות בהתאם לאפיון או להגדרת המשתמש (שם המשימה/פעילות, סטטוס אושר/ לא אושר, תקציב, חשיבות, יחידה ארגונית, לוחות זמנים, גורם אחראי וכד')</t>
  </si>
  <si>
    <t>יכולת לתעד סיכומי ישיבות הקשורות לפרויקט במערכת</t>
  </si>
  <si>
    <t>צפייה בהתפלגות משרת העובד על פני הפרויקטים בהם מועסק (גרף ורשימת פרויקטים אליהם משויך)</t>
  </si>
  <si>
    <t>צפייה במשאבים ברמה הארגונית, אגפית, יחידתית, פרויקטלית</t>
  </si>
  <si>
    <t>ממשק משתמש drag&amp;drop של משימות/פעילויות</t>
  </si>
  <si>
    <t>1.12.7</t>
  </si>
  <si>
    <t>2.3.12.1.7</t>
  </si>
  <si>
    <t>1.12.8</t>
  </si>
  <si>
    <t>2.3.12.1.8</t>
  </si>
  <si>
    <t>יצירה, צפייה, עדכון ומחיקה ידנית של תזכורת/התראות</t>
  </si>
  <si>
    <t>יכולת לסמן בקשה לשליחת הודעת דואר אלקטרוני אוטומטית למשתמש מסוים</t>
  </si>
  <si>
    <t>הגדרת הרשאות גישה לפרויקטים</t>
  </si>
  <si>
    <t>ניהול משתמשים וקבוצות מול ה- Active Directory ב-LDAP</t>
  </si>
  <si>
    <t>יכולת לייצא/ליצור הודעת דואר אלקטרוני חדשה מתוך המערכת</t>
  </si>
  <si>
    <t>יכולת לקבל הודעה/תזכורת/התראה בדואר אלקטרוני ב-outlook ולפתוח את המסך הרלוונטי מתוך הודעת הדואר האלקטרוני</t>
  </si>
  <si>
    <t>ייבוא וייצוא של נתונים בפורמט Microsoft Office Excel</t>
  </si>
  <si>
    <t>ייבוא וייצוא של נתונים בפורמט XML</t>
  </si>
  <si>
    <t>תמיכה בניהול פרויקטים במתודולוגיית Agile-Scrum</t>
  </si>
  <si>
    <t>אפשרות לצפייה, צירוף והורדה של קבצים (גמפורט בסעיפים 2.3.18.1.1) ברמת פרויקט, ערסל, משימה/פעילות, חבילת עבודה ואובייקטים נוספים במערכת (לדוג: דרישה, פורטפוליו)</t>
  </si>
  <si>
    <t>ניהול API / Web Services / COM Object עבור ממשקים עתידיים</t>
  </si>
  <si>
    <t>2.3.19.1.3</t>
  </si>
  <si>
    <t>פשטות בשדרוג גרסאות (יכולת הגירה ללא שינויים / פיתוחים של רכיבים שפותחו בגרסאות קודמות)</t>
  </si>
  <si>
    <t>משקל</t>
  </si>
  <si>
    <t>עלות</t>
  </si>
  <si>
    <t>סה"כ עלות רישוי כללי חד פעמית, שאינה  מוגבלת בזמן ללא מע"מ</t>
  </si>
  <si>
    <t>רישוי כללי לרשות המסים (Site license) עבור כל המרכיבים / המודלים של המערכת (כולל רכיבי צד ג' אשר נדרשים להפעלת המוצר), ללא הגבלת מספר משתמשים מסוגים שונים</t>
  </si>
  <si>
    <t>שיעור ההנחה</t>
  </si>
  <si>
    <t>סה"כ עלות רישוי לפי משתמש</t>
  </si>
  <si>
    <t>סה"כ עלות ללא מע"מ</t>
  </si>
  <si>
    <t>אחוז ההנחה לרכש עתידי</t>
  </si>
  <si>
    <t>רכיב</t>
  </si>
  <si>
    <t>אפיון ועיצוב</t>
  </si>
  <si>
    <t>הקמת המערכת</t>
  </si>
  <si>
    <t>מבחני מסירה וקבלה</t>
  </si>
  <si>
    <t>תיעוד</t>
  </si>
  <si>
    <t>התקנה בסביבת הייצור</t>
  </si>
  <si>
    <t>הרצה</t>
  </si>
  <si>
    <t>עלות ליחידה</t>
  </si>
  <si>
    <t>כמות</t>
  </si>
  <si>
    <t>עלות יישום ופיתוח תהליך עבודה המורכב מעד 20 שלבים ועד 3 טפסים וממשקים (יפותחו בנפרד)</t>
  </si>
  <si>
    <t>עלות יישום ופיתוח תהליך עבודה המורכב מ- 21 עד 40 שלבים ועד 5 טפסים וממשקים  (יפותחו בנפרד)</t>
  </si>
  <si>
    <t>עלות אפיון ופיתוח דוח / שאילתה פשוטים (דוחות טבלאיים וגראפיים סטאטיים)</t>
  </si>
  <si>
    <t>עלות אפיון ופיתוח טופס פשוט (עד 20 שדות קלט ו- 5 כפתורי פעולה)</t>
  </si>
  <si>
    <t>עלות אפיון ופיתוח טופס מורכב (מעל 20 שדות קלט ו- 5 כפתורי פעולה)</t>
  </si>
  <si>
    <t>עלות הזנה ובנייה של דרישות – עד 200 דרישות</t>
  </si>
  <si>
    <t>עלות הזנה ובניית תוכנית עבודה שנתית (עד 100 פרויקטים)</t>
  </si>
  <si>
    <t>עלות הזנה והקמה של תיק פרויקטים (עד 50 פרויקטים, ברמת ערסלים)</t>
  </si>
  <si>
    <t>עלות הזנה והקמה של תיק פרויקטים (עד 100 פרויקטים, ברמת ערסלים)</t>
  </si>
  <si>
    <t>עלות הזנה והקמה של תוכנית פרויקטים (עד 10 פרויקטים בתוכנית, פרויקטים ברמת ערסלים)</t>
  </si>
  <si>
    <t>מחיר ליחידה</t>
  </si>
  <si>
    <t xml:space="preserve">יום הדרכה </t>
  </si>
  <si>
    <t>תעריף אחרי הנחה (בש"ח, לא כולל מע"מ)</t>
  </si>
  <si>
    <t>מנהל פרויקט</t>
  </si>
  <si>
    <t>מיישם / מפתח</t>
  </si>
  <si>
    <t>מנתח מערכות</t>
  </si>
  <si>
    <t>מטמיע/מדריך</t>
  </si>
  <si>
    <t>DBA</t>
  </si>
  <si>
    <t>איש תשתיות</t>
  </si>
  <si>
    <t>נגזר מסעיף</t>
  </si>
  <si>
    <t>סה"כ עלות ללא מע"מ (סכום כלל הסעיפים)</t>
  </si>
  <si>
    <t>5.2.1.2</t>
  </si>
  <si>
    <t>5.2.1.3</t>
  </si>
  <si>
    <t>5.2.1.4</t>
  </si>
  <si>
    <t>5.2.2</t>
  </si>
  <si>
    <t>5.2.3</t>
  </si>
  <si>
    <t>5.2.4</t>
  </si>
  <si>
    <t>5.2.5</t>
  </si>
  <si>
    <t>5.2.6</t>
  </si>
  <si>
    <t>סה"כ עלות כוללת לצורך השוואת ההצעות (לא כולל מע"מ)</t>
  </si>
  <si>
    <t>הגדרת מאפיינים (meta data) לספרינטים, לדוגמא: תאריך סיום, משך הספרינט, סטטוס, תיאור</t>
  </si>
  <si>
    <t>סה"כ עלות</t>
  </si>
  <si>
    <t>סעיף</t>
  </si>
  <si>
    <t>התרשמות מיכולות הכלי לקשר בין פרויקטים ברמת משימות ואבני דרך.</t>
  </si>
  <si>
    <t>התרשמות מיכולת הכלי בניהול עלויות ותקציב.</t>
  </si>
  <si>
    <t>התרשמות מיכולת הכלי לנהל תוכנית עבודה שנתית ורב שנתי של הארגון.</t>
  </si>
  <si>
    <t>התרשמות מיכולות הסימולציה של הכלי.</t>
  </si>
  <si>
    <t>התרשמות מיכולת ניהול הכלי פרויקטים עפ"י מתודולוגיית מפ"ל המים.</t>
  </si>
  <si>
    <t>התרשמות ממשק המשתמש של הכלי ונוחות העבודה עימו (מידת מורכבות הכלי והיבטי ההטמעה).</t>
  </si>
  <si>
    <t>התרשמות מיכולת ניהול הסיכונים בכלי.</t>
  </si>
  <si>
    <t>התרשמות מהדוחות והתצוגות למנהלים אותם יכול להפיק הכלי.</t>
  </si>
  <si>
    <t>התרשמות מיכולת וגמישות היישום בכלי (מינימום פיתוח).</t>
  </si>
  <si>
    <t>התרשמות מיכולות היצוא של הכלי.</t>
  </si>
  <si>
    <t>התרשמות מיכולת הכלי בניהול תיקי פרויקטים (Portfolios).</t>
  </si>
  <si>
    <t>התרשמות מיכולת הכלי לתעדף פרויקטים ולהציג תרחישי what if בהיבט התעדוף.</t>
  </si>
  <si>
    <t>התרשמות מיכולת הכלי בעבודה במתודולוגיית AGILE (ניהול Backlogs, Sprints וכד').</t>
  </si>
  <si>
    <t>התרשמות מיכולת הכלי בניהול ממשק ל- Project Server 2013.</t>
  </si>
  <si>
    <t>התרשמות מיכולת הכלי להתממשק ל TFS.</t>
  </si>
  <si>
    <t>התרשמות מיכולת הכלי בניהול תוכניות פרויקטים (Programs).</t>
  </si>
  <si>
    <t>התרשמות מיכולת הכלי בניהול פרויקט בודד (Project).</t>
  </si>
  <si>
    <t>התרשמות מיכולת הכלי בניהול דרישות.</t>
  </si>
  <si>
    <t>התרשמות מיכולת הכלי בניהול משאבים פנימיים.</t>
  </si>
  <si>
    <t>התרשמות מיכולת הכלי בניהול משאבים חיצוניים וספקים.</t>
  </si>
  <si>
    <t>תצוגה מרובת פרויקטים ברמת תכנית עבודה, תיק פרויקטים ופרויקט בודד על גבי לוח שנתי</t>
  </si>
  <si>
    <t>הגדרת מאפיינים (meta data) לתיקי פרויקטים כגון: סוג תיקי פרויקטים, סטטוס תיקי פרויקטים, תקציב תיקי פרויקטים, משאבי תיק הפרויקט, לו"ז תיקי פרויקטים, סיכונים לתיקי פרויקטים, יחידה ארגונית מובילה (או יותר)</t>
  </si>
  <si>
    <t xml:space="preserve"> יכולת שפרויקט ב- Project יהיה אחד מהפרויקטים בתיק הפרויקט</t>
  </si>
  <si>
    <t>2.3.21.2.1</t>
  </si>
  <si>
    <t>2.3.21.2.2</t>
  </si>
  <si>
    <t>2.3.21.2.3</t>
  </si>
  <si>
    <t>2.3.21.2.4</t>
  </si>
  <si>
    <t>2.3.21.2.5</t>
  </si>
  <si>
    <t>2.3.21.2.6</t>
  </si>
  <si>
    <t>1.22.3</t>
  </si>
  <si>
    <t>2.3.22.1.3</t>
  </si>
  <si>
    <t>ניהול הרשאות ב-AD - ממשק ל- Active Directory.</t>
  </si>
  <si>
    <t>ציון מקסימלי לסעיף</t>
  </si>
  <si>
    <t>ציון יחסי סופי לסעיף</t>
  </si>
  <si>
    <t>ציון מוחלט סופי לסעיף</t>
  </si>
  <si>
    <t>6. המציע יפרט את העלויות לרכיבים השונים המפורטים בפרק 5 למכרז</t>
  </si>
  <si>
    <t>7. לאחר השלמת המענה יש להדפיס את שני הגיליונות, לחתום עליהם ולצרפם לפרק 2 של המענה.</t>
  </si>
  <si>
    <t>יצירה, עדכון ומחיקה של Epic מתוך יחידת מסירה</t>
  </si>
  <si>
    <t>יכולת ליצור, לעדכן ולמחוק  Backlog</t>
  </si>
  <si>
    <t xml:space="preserve">יכולת ליצור, לעדכן ולמחוק  user stories </t>
  </si>
  <si>
    <t>יכולת ליצור, לעדכון ולמחוק ספרינטים</t>
  </si>
  <si>
    <t>יכולת ליצור, לעדכן ולמחוק  לוח Daily, Weekly</t>
  </si>
  <si>
    <t>יכולת ליצור, לצפות, לעדכן ולמחוק תקציב</t>
  </si>
  <si>
    <r>
      <t xml:space="preserve">הצגה גרפית של סטטוס </t>
    </r>
    <r>
      <rPr>
        <u/>
        <sz val="11"/>
        <color theme="1"/>
        <rFont val="Arial Unicode MS"/>
        <family val="2"/>
      </rPr>
      <t>תיק הפרויקט</t>
    </r>
    <r>
      <rPr>
        <sz val="11"/>
        <color theme="1"/>
        <rFont val="Arial Unicode MS"/>
        <family val="2"/>
      </rPr>
      <t xml:space="preserve"> </t>
    </r>
    <r>
      <rPr>
        <sz val="11"/>
        <rFont val="Arial Unicode MS"/>
        <family val="2"/>
      </rPr>
      <t>לפי אבני דרך של הפרויקטים</t>
    </r>
    <r>
      <rPr>
        <sz val="11"/>
        <color theme="1"/>
        <rFont val="Arial Unicode MS"/>
        <family val="2"/>
      </rPr>
      <t xml:space="preserve"> (זמנים, משאבים, סיכונים, תכנון מול ביצוע, בעיות / משימות/פעילויות פתוחות, תחזית לסיום הפרויקטים וכד')  בעזרת תרשימי עוגה, ציר זמן, מחוונים ורמזורים</t>
    </r>
  </si>
  <si>
    <r>
      <t xml:space="preserve">הצגה גרפית של סטטוס </t>
    </r>
    <r>
      <rPr>
        <u/>
        <sz val="11"/>
        <color theme="1"/>
        <rFont val="Arial Unicode MS"/>
        <family val="2"/>
      </rPr>
      <t>הפרויקט ל</t>
    </r>
    <r>
      <rPr>
        <u/>
        <sz val="11"/>
        <rFont val="Arial Unicode MS"/>
        <family val="2"/>
      </rPr>
      <t>פי אבני דרך</t>
    </r>
    <r>
      <rPr>
        <sz val="11"/>
        <color theme="1"/>
        <rFont val="Arial Unicode MS"/>
        <family val="2"/>
      </rPr>
      <t xml:space="preserve"> (זמנים, משאבים, סיכונים, תכנון מול ביצוע, בעיות / משימות/.פעילויות פתוחות וכד')  בעזרת תרשימי עוגה, ציר זמן, מחוונים ורמזורים</t>
    </r>
  </si>
  <si>
    <r>
      <rPr>
        <sz val="12"/>
        <color theme="1"/>
        <rFont val="Arial Unicode MS"/>
        <family val="2"/>
      </rPr>
      <t xml:space="preserve">מודול </t>
    </r>
    <r>
      <rPr>
        <sz val="11"/>
        <color theme="1"/>
        <rFont val="Arial Unicode MS"/>
        <family val="2"/>
      </rPr>
      <t>BI</t>
    </r>
    <r>
      <rPr>
        <sz val="12"/>
        <color theme="1"/>
        <rFont val="Arial Unicode MS"/>
        <family val="2"/>
      </rPr>
      <t xml:space="preserve"> לניתוח נתונים והפקת דוחות ע"י המשתמש</t>
    </r>
  </si>
  <si>
    <t>עונה במידה רבה לדרישות המזמין</t>
  </si>
  <si>
    <t>עונה במידה בינונית לדרישות המזמין</t>
  </si>
  <si>
    <t>עונה במידה מועטה לדרישות המזמין</t>
  </si>
  <si>
    <t>תיאור</t>
  </si>
  <si>
    <t>עונה במדויק ואף מעבר לכך לדרישות המזמין</t>
  </si>
  <si>
    <t>סה"כ ציון לאיכות המערכת והפתרון המוצע</t>
  </si>
  <si>
    <t>סה"כ ניקוד לאיכות המערכת והפתרון המוצע</t>
  </si>
  <si>
    <t>תיאור ניקוד איכות צוות המציע</t>
  </si>
  <si>
    <t>סה"כ ציון המבדק</t>
  </si>
  <si>
    <t>אינו עונה לדרישות המזמין</t>
  </si>
  <si>
    <t>הוצג מנהל פרויקט ו/או צוות מקצועי בעל ניסיון וידע רב בפתרון המוצע (מעל שלוש שנות ניסיון של כל בעלי התפקידים)</t>
  </si>
  <si>
    <t>הוצג מנהל פרויקט ו/או צוות מקצועי בעל ידע וניסיון חלקי (משנה עד שלוש שנות ניסיון של כל בעלי התפקידים או של חלקם)</t>
  </si>
  <si>
    <t>הוצג מנהל פרויקט ו/או צוות מקצועי בעל ידע וניסיון מועט (עד שנת ניסיון של כל בעלי התפקידים או של חלקם)</t>
  </si>
  <si>
    <t>מנהל הפרויקט ו/או צוות הפרויקט ללא ניסיון כלל (של כל בעלי התפקידים או של חלקם)</t>
  </si>
  <si>
    <t>סה"כ ציון לאיכות הצוות של המציע</t>
  </si>
  <si>
    <t>סה"כ ניקוד לאיכות הצוות של המציע</t>
  </si>
  <si>
    <t>2.3.16.1.5</t>
  </si>
  <si>
    <t>יכולת לשלוח התראות בדואר אלקטרוני</t>
  </si>
  <si>
    <t>ניהול בנק שעות של ספקים חיצוניים</t>
  </si>
  <si>
    <t>סה"כ עלות תחזוקה לשנה בש"ח (בתום שנת האחריות) לא כולל מע"מ</t>
  </si>
  <si>
    <r>
      <t xml:space="preserve">עלות אפיון ופיתוח דוח/שאילתה מורכבים (דוחות טבלאיים וגראפיים דינמיים, </t>
    </r>
    <r>
      <rPr>
        <sz val="11"/>
        <color theme="1"/>
        <rFont val="Times New Roman"/>
        <family val="1"/>
      </rPr>
      <t>Dash Boards</t>
    </r>
    <r>
      <rPr>
        <sz val="12"/>
        <color theme="1"/>
        <rFont val="David"/>
        <family val="2"/>
      </rPr>
      <t>)</t>
    </r>
  </si>
  <si>
    <r>
      <t xml:space="preserve">עלות הזנה והקמה של פרויקט עד 200 שורות (כולל כל המרכיבים לדוגמא: </t>
    </r>
    <r>
      <rPr>
        <sz val="11"/>
        <color theme="1"/>
        <rFont val="Times New Roman"/>
        <family val="1"/>
      </rPr>
      <t>WBS</t>
    </r>
    <r>
      <rPr>
        <sz val="12"/>
        <color theme="1"/>
        <rFont val="David"/>
        <family val="2"/>
      </rPr>
      <t>, משכים, משאבים, תלויות, סיכונים וכד')</t>
    </r>
  </si>
  <si>
    <r>
      <t xml:space="preserve">עלות הזנה והקמה של פרויקט עד 500 שורות בתוכנית העבודה (כולל כל המרכיבים לדוגמא: </t>
    </r>
    <r>
      <rPr>
        <sz val="11"/>
        <color theme="1"/>
        <rFont val="Times New Roman"/>
        <family val="1"/>
      </rPr>
      <t>WBS</t>
    </r>
    <r>
      <rPr>
        <sz val="12"/>
        <color theme="1"/>
        <rFont val="David"/>
        <family val="2"/>
      </rPr>
      <t>, משכים, משאבים, תלויות, סיכונים וכד')</t>
    </r>
  </si>
  <si>
    <r>
      <t xml:space="preserve">עלות הזנה והקמה של פרויקט עד 1000 שורות (כולל כל המרכיבים לדוגמא: </t>
    </r>
    <r>
      <rPr>
        <sz val="11"/>
        <color theme="1"/>
        <rFont val="Times New Roman"/>
        <family val="1"/>
      </rPr>
      <t>WBS</t>
    </r>
    <r>
      <rPr>
        <sz val="12"/>
        <color theme="1"/>
        <rFont val="David"/>
        <family val="2"/>
      </rPr>
      <t>, משכים, משאבים, תלויות, סיכונים וכד')</t>
    </r>
  </si>
  <si>
    <r>
      <t xml:space="preserve">עלות הזנה והקמה של פרויקט מעל 1001 שורות (כולל כל המרכיבים לדוגמא: </t>
    </r>
    <r>
      <rPr>
        <sz val="11"/>
        <color theme="1"/>
        <rFont val="Times New Roman"/>
        <family val="1"/>
      </rPr>
      <t>WBS</t>
    </r>
    <r>
      <rPr>
        <sz val="12"/>
        <color theme="1"/>
        <rFont val="David"/>
        <family val="2"/>
      </rPr>
      <t>, משכים, משאבים, תלויות, סיכונים וכד')</t>
    </r>
  </si>
  <si>
    <t>רשות המסים בישראל, שע"ם
מכרז 01-2018  -  הספקה, הטמעה ותחזוקה של מערכת לניהול, בקרה ואבטחת הדפסות</t>
  </si>
  <si>
    <t>פורטל פרויקטים - מסך תיק פרויקטים, מסך תוכנית פרויקטים, דף פרויקט על כל מאפייניו והסטאטוס בו הוא נמצא, דף אישי לבעל תפקיד בפרויקט עם המשימות/פעילויות שלו וסטאטוס המשימות ויכולת לעדכן סטאטוס</t>
  </si>
  <si>
    <r>
      <t xml:space="preserve">4. ניתן להוסיף הערות אולם הן לא תבואנה במקום המענה הנדרש כאמור לעיל בסעיפים 1 ו-2. </t>
    </r>
    <r>
      <rPr>
        <b/>
        <sz val="9"/>
        <rFont val="Arial Unicode MS"/>
        <family val="2"/>
      </rPr>
      <t>הסתייגות מדרישות הסעיף תפחית מניקוד הסעיף</t>
    </r>
    <r>
      <rPr>
        <sz val="9"/>
        <rFont val="Arial Unicode MS"/>
        <family val="2"/>
      </rPr>
      <t xml:space="preserve">. </t>
    </r>
    <r>
      <rPr>
        <b/>
        <sz val="9"/>
        <rFont val="Arial Unicode MS"/>
        <family val="2"/>
      </rPr>
      <t xml:space="preserve">על הספק לפרט כיצד הדרישה ממומשת בפתרון המוצע ובאיזה רכיב בתוך שדה הערות. המציע יציין תכונות נוספות הכלולות במוצר המוצע על ידו ושלא פורטו בדרישות </t>
    </r>
  </si>
  <si>
    <t>יכולות שיתופיות בכלי (Collaboration): יכולת לנהל צ'טים (כולל שמירה של ההתכתבות בצ'ט)</t>
  </si>
  <si>
    <t>יצירה, עדכון וסגירה /ביטול לוגי כולל סיבת סגירה/ביטול (לדוגמא: בוטל, מוקפא, כפול) של דרישות בכל שלב במחזור חיי הפרויקט</t>
  </si>
  <si>
    <t>יכולת ליצור, לצפות, למחוק ולעדכן תיקי פרויקטים (Projects Portfolio)</t>
  </si>
  <si>
    <t>יכולת  ליצור, לצפות, למחוק ולעדכן תכנית פרויקט  (Projects Programs)</t>
  </si>
  <si>
    <t>יכולת ליצור, לצפות, למחוק ולעדכן פרויקט (Project)</t>
  </si>
  <si>
    <t>העברת הודעה אוטומטית לעובד על הקצאתו למשימה/פעילות</t>
  </si>
  <si>
    <t>הצגת זמינות של עובד על פני זמן (לוח שנה לעובד)</t>
  </si>
  <si>
    <t>הצגת משימות לעובד</t>
  </si>
  <si>
    <t>2.3.6.2.24</t>
  </si>
  <si>
    <t>1.6.32</t>
  </si>
  <si>
    <t>1.7.27</t>
  </si>
  <si>
    <t>2.3.7.2.12</t>
  </si>
  <si>
    <r>
      <t xml:space="preserve">צפייה בתקציב הפרויקט בצורת </t>
    </r>
    <r>
      <rPr>
        <sz val="12"/>
        <color theme="1"/>
        <rFont val="Times New Roman"/>
        <family val="1"/>
      </rPr>
      <t>Bottom-Up</t>
    </r>
    <r>
      <rPr>
        <sz val="12"/>
        <color theme="1"/>
        <rFont val="David"/>
        <family val="2"/>
      </rPr>
      <t>: משימות/פעילויות, חבילות עבודה וערסלים.</t>
    </r>
  </si>
  <si>
    <t>צפייה בתקציב הפרויקט בצורת Top-Down: ערסלים, חבילות עבודה,  משימות/פעילויות</t>
  </si>
  <si>
    <t>ייצוא וייבוא של סיכונים – קובץ בפורמט אקסל</t>
  </si>
  <si>
    <t>הקמת מאגר (בנק) סיכונים ארגוני לפרויקט בהתאם לסוג הפרויקט</t>
  </si>
  <si>
    <t>מועד המהדורה הבאה</t>
  </si>
  <si>
    <t>ייעוד</t>
  </si>
  <si>
    <t>סוג רשיון נדרש</t>
  </si>
  <si>
    <t>כמות רשיונות נדרשת</t>
  </si>
  <si>
    <t>שם ותפקיד הרכיב</t>
  </si>
  <si>
    <t>שרתים פיזיים (מעבדים, זיכרון)</t>
  </si>
  <si>
    <t>אחסון</t>
  </si>
  <si>
    <t xml:space="preserve">שרתים וירטואליים
(מאפיין)
</t>
  </si>
  <si>
    <t>רשות המסים בישראל, שע"ם - מכרז להקמה, הטמעה ותחזוקה של מערכת לניהול תיקי פרויקטים - רשימת רכיבי חומרה</t>
  </si>
  <si>
    <r>
      <t>עלות תחזוקה לשנה לפי רישוי כללי לרשות המסים (</t>
    </r>
    <r>
      <rPr>
        <b/>
        <sz val="12"/>
        <color theme="1"/>
        <rFont val="Times New Roman"/>
        <family val="1"/>
      </rPr>
      <t>Site license</t>
    </r>
    <r>
      <rPr>
        <b/>
        <sz val="12"/>
        <color theme="1"/>
        <rFont val="David"/>
        <family val="2"/>
      </rPr>
      <t>) עבור כל המרכיבים / המודלים של המערכת (סעיף 5.2.1.2)</t>
    </r>
  </si>
  <si>
    <t>עלות תחזוקה השנתי כאחוז מעלות הרישוי והקמת המערכת (סעיף 5.2.2 אבן דרך 2) – אחוז תחזוקה (יש להזין אחוזים)</t>
  </si>
  <si>
    <t>עלות הקמה - 5.2.1.3</t>
  </si>
  <si>
    <t>עלות רישוי כללי - 5.2.1.2</t>
  </si>
  <si>
    <t>עלות תחזוקה - 5.2.1.3</t>
  </si>
  <si>
    <t>עלות רכש עתידי - 5.2.1.4</t>
  </si>
  <si>
    <t>עלות פיתוח דרישות רצויות - 5.2.4</t>
  </si>
  <si>
    <t>עלות הקמת דרישות - 5.2.3</t>
  </si>
  <si>
    <r>
      <t>סה"כ עלות תחזוקה בש"ח ל- 9 שנים</t>
    </r>
    <r>
      <rPr>
        <b/>
        <sz val="12"/>
        <color theme="1"/>
        <rFont val="Segoe UI"/>
        <family val="2"/>
      </rPr>
      <t xml:space="preserve"> ללא מע"מ</t>
    </r>
  </si>
  <si>
    <t>סה"כ עלות הפיתוח של הדרישות הרצויות לתמחור המפורטות בלשונית דרישות רצויות</t>
  </si>
  <si>
    <t>עלות הדרכה - 5.2.5</t>
  </si>
  <si>
    <t>עלות עבודת אנשי מקצוע 5.2.6</t>
  </si>
  <si>
    <t>סה"כ עלות תחזוקה ל- 9 שנים</t>
  </si>
  <si>
    <t>סה"כ עלות רכש עתידי</t>
  </si>
  <si>
    <t>סה"כ עלות אפיון, הקמת, התקנת והרצת המערכת</t>
  </si>
  <si>
    <t>סה"כ עלות דרישות, תהליכים, טפסים, דוחות ופרויקטים</t>
  </si>
  <si>
    <t>סה"כ עלות הפיתוח של הדרישות הרצויות</t>
  </si>
  <si>
    <t>סה"כ עלות הדרכה</t>
  </si>
  <si>
    <t>סה"כ עלות עבודת אנשי מקצוע</t>
  </si>
  <si>
    <t>5. המציע יפרט על סמך הנתונים המפורטים בפרק 2 שלעיל מה עוצמת החומרה הנדרשת להערכתו (כמות שרתים, כמות ליבות, שרתים וירטואליים, נפח אחסון, כמות זיכרון, בסיסי נתונים וכד) בכדי שהפתרון המוצע על ידו יעמוד בדרישות הללו כולל שרידות מלאה</t>
  </si>
  <si>
    <t xml:space="preserve">5. המציע יפרט את מוצרי התוכנה המוצעים על ידו שבאמצעותם הוא ממלא אחר הדרישות הפונקציונאליות. </t>
  </si>
  <si>
    <t>חומרה ותשתית (3.4.1.1)</t>
  </si>
  <si>
    <t>מוצרי התוכנה (3.4.1.2)</t>
  </si>
  <si>
    <t>עלות (5)</t>
  </si>
  <si>
    <t>דרישות רצויות לתמחור (5.2.4)</t>
  </si>
  <si>
    <t>המציע יפרט את עלות פיתוח הדרישות הרצויות המפורטות הדורשות פיתוח (לא קיימות במוצר או במוצר צד ג' אשר נכלל בפתרון):</t>
  </si>
  <si>
    <r>
      <t xml:space="preserve">8. יש להעתיק את הקובץ לתקליטור </t>
    </r>
    <r>
      <rPr>
        <b/>
        <u/>
        <sz val="9"/>
        <rFont val="Arial Unicode MS"/>
        <family val="2"/>
      </rPr>
      <t>ללא המענה לפרק 5 העלות וסעיף 5.2.4</t>
    </r>
    <r>
      <rPr>
        <sz val="9"/>
        <rFont val="Arial Unicode MS"/>
        <family val="2"/>
      </rPr>
      <t xml:space="preserve"> בשני פורמטים, Excel ו-PDF, ולצרפו למענה לפרקים 0-4. את המענה לפרק העלות 5 וסעיף 5.2.4 יש לצרף בנפרד למענה לפרק 5 (ראה פרטים בסעיף 0.9.3 במסמכי המכרז).</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</si>
</sst>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1" x14ac:knownFonts="1">
    <font>
      <sz val="11"/>
      <color theme="1"/>
      <name val="Arial"/>
      <family val="2"/>
      <charset val="177"/>
      <scheme val="minor"/>
    </font>
    <font>
      <sz val="11"/>
      <name val="Arial Unicode MS"/>
      <family val="2"/>
    </font>
    <font>
      <sz val="11"/>
      <color theme="1"/>
      <name val="Arial Unicode MS"/>
      <family val="2"/>
    </font>
    <font>
      <sz val="10"/>
      <name val="Arial"/>
      <family val="2"/>
    </font>
    <font>
      <sz val="8"/>
      <name val="Arial"/>
      <family val="2"/>
    </font>
    <font>
      <sz val="11"/>
      <name val="Arial"/>
      <family val="2"/>
    </font>
    <font>
      <sz val="8"/>
      <color theme="5" tint="-0.249977111117893"/>
      <name val="Arial"/>
      <family val="2"/>
    </font>
    <font>
      <sz val="8"/>
      <color theme="4" tint="-0.499984740745262"/>
      <name val="Arial"/>
      <family val="2"/>
    </font>
    <font>
      <sz val="11"/>
      <color rgb="FF000000"/>
      <name val="Arial Unicode MS"/>
      <family val="2"/>
    </font>
    <font>
      <b/>
      <sz val="11"/>
      <color theme="1"/>
      <name val="Arial Unicode MS"/>
      <family val="2"/>
    </font>
    <font>
      <sz val="9"/>
      <name val="Arial"/>
      <family val="2"/>
    </font>
    <font>
      <u/>
      <sz val="11"/>
      <color theme="1"/>
      <name val="Arial Unicode MS"/>
      <family val="2"/>
    </font>
    <font>
      <sz val="11"/>
      <color rgb="FFFF0000"/>
      <name val="Arial Unicode MS"/>
      <family val="2"/>
    </font>
    <font>
      <b/>
      <sz val="11"/>
      <color theme="1"/>
      <name val="Arial"/>
      <family val="2"/>
      <scheme val="minor"/>
    </font>
    <font>
      <b/>
      <sz val="11"/>
      <name val="Arial Unicode MS"/>
      <family val="2"/>
    </font>
    <font>
      <sz val="10"/>
      <name val="Arial Unicode MS"/>
      <family val="2"/>
    </font>
    <font>
      <b/>
      <shadow/>
      <sz val="10"/>
      <name val="Arial Unicode MS"/>
      <family val="2"/>
    </font>
    <font>
      <sz val="12"/>
      <name val="Arial Unicode MS"/>
      <family val="2"/>
    </font>
    <font>
      <sz val="11"/>
      <color theme="4" tint="-0.499984740745262"/>
      <name val="Arial Unicode MS"/>
      <family val="2"/>
    </font>
    <font>
      <b/>
      <sz val="12"/>
      <name val="Arial Unicode MS"/>
      <family val="2"/>
    </font>
    <font>
      <sz val="9"/>
      <name val="Arial Unicode MS"/>
      <family val="2"/>
    </font>
    <font>
      <b/>
      <sz val="9"/>
      <name val="Arial Unicode MS"/>
      <family val="2"/>
    </font>
    <font>
      <sz val="14"/>
      <color theme="1"/>
      <name val="Arial Unicode MS"/>
      <family val="2"/>
    </font>
    <font>
      <sz val="11"/>
      <color theme="1"/>
      <name val="Segoe UI"/>
      <family val="2"/>
    </font>
    <font>
      <b/>
      <sz val="11"/>
      <color theme="1"/>
      <name val="Segoe UI"/>
      <family val="2"/>
    </font>
    <font>
      <sz val="11"/>
      <color theme="1"/>
      <name val="Arial"/>
      <family val="2"/>
      <charset val="177"/>
      <scheme val="minor"/>
    </font>
    <font>
      <b/>
      <sz val="11"/>
      <color theme="1"/>
      <name val="Arial"/>
      <family val="2"/>
      <charset val="177"/>
      <scheme val="minor"/>
    </font>
    <font>
      <b/>
      <sz val="14"/>
      <name val="Arial Unicode MS"/>
      <family val="2"/>
    </font>
    <font>
      <b/>
      <sz val="12"/>
      <color theme="1"/>
      <name val="Arial"/>
      <family val="2"/>
    </font>
    <font>
      <sz val="12"/>
      <color theme="1"/>
      <name val="Arial"/>
      <family val="2"/>
    </font>
    <font>
      <u/>
      <sz val="11"/>
      <name val="Arial Unicode MS"/>
      <family val="2"/>
    </font>
    <font>
      <sz val="12"/>
      <color theme="1"/>
      <name val="Arial Unicode MS"/>
      <family val="2"/>
    </font>
    <font>
      <sz val="12"/>
      <color theme="1"/>
      <name val="David"/>
      <family val="2"/>
    </font>
    <font>
      <sz val="11"/>
      <color theme="1"/>
      <name val="Times New Roman"/>
      <family val="1"/>
    </font>
    <font>
      <sz val="12"/>
      <color theme="1"/>
      <name val="Times New Roman"/>
      <family val="1"/>
    </font>
    <font>
      <b/>
      <sz val="12"/>
      <color theme="1"/>
      <name val="David"/>
      <family val="2"/>
    </font>
    <font>
      <b/>
      <sz val="12"/>
      <color theme="1"/>
      <name val="Times New Roman"/>
      <family val="1"/>
    </font>
    <font>
      <sz val="11"/>
      <name val="Segoe UI"/>
      <family val="2"/>
    </font>
    <font>
      <b/>
      <sz val="12"/>
      <color theme="1"/>
      <name val="Segoe UI"/>
      <family val="2"/>
    </font>
    <font>
      <b/>
      <u/>
      <sz val="11"/>
      <color theme="1"/>
      <name val="Arial"/>
      <family val="2"/>
      <scheme val="minor"/>
    </font>
    <font>
      <b/>
      <u/>
      <sz val="9"/>
      <name val="Arial Unicode MS"/>
      <family val="2"/>
    </font>
  </fonts>
  <fills count="1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8"/>
        <bgColor indexed="64"/>
      </patternFill>
    </fill>
    <fill>
      <patternFill patternType="solid">
        <fgColor theme="0" tint="-0.14999847407452621"/>
        <bgColor indexed="64"/>
      </patternFill>
    </fill>
    <fill>
      <patternFill patternType="solid">
        <fgColor indexed="9"/>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rgb="FFD9D9D9"/>
        <bgColor indexed="64"/>
      </patternFill>
    </fill>
    <fill>
      <patternFill patternType="solid">
        <fgColor rgb="FFBFBFBF"/>
        <bgColor indexed="64"/>
      </patternFill>
    </fill>
    <fill>
      <patternFill patternType="solid">
        <fgColor rgb="FFFFFFFF"/>
        <bgColor indexed="64"/>
      </patternFill>
    </fill>
    <fill>
      <patternFill patternType="solid">
        <fgColor theme="5" tint="0.39997558519241921"/>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3" fillId="0" borderId="0"/>
    <xf numFmtId="9" fontId="25" fillId="0" borderId="0" applyFont="0" applyFill="0" applyBorder="0" applyAlignment="0" applyProtection="0"/>
  </cellStyleXfs>
  <cellXfs count="252">
    <xf numFmtId="0" fontId="0" fillId="0" borderId="0" xfId="0"/>
    <xf numFmtId="0" fontId="4" fillId="6" borderId="0" xfId="0" applyFont="1" applyFill="1" applyBorder="1" applyAlignment="1" applyProtection="1">
      <alignment horizontal="center" vertical="top" wrapText="1" readingOrder="2"/>
    </xf>
    <xf numFmtId="9" fontId="6" fillId="6" borderId="0" xfId="0" applyNumberFormat="1" applyFont="1" applyFill="1" applyBorder="1" applyAlignment="1" applyProtection="1">
      <alignment horizontal="center" vertical="top" wrapText="1"/>
    </xf>
    <xf numFmtId="0" fontId="0" fillId="0" borderId="1" xfId="0" applyBorder="1"/>
    <xf numFmtId="9" fontId="1" fillId="0" borderId="1" xfId="0" applyNumberFormat="1" applyFont="1" applyFill="1" applyBorder="1" applyAlignment="1" applyProtection="1">
      <alignment horizontal="center" vertical="top" wrapText="1"/>
      <protection locked="0"/>
    </xf>
    <xf numFmtId="0" fontId="3" fillId="0" borderId="0" xfId="1" applyFont="1" applyProtection="1"/>
    <xf numFmtId="0" fontId="3" fillId="0" borderId="0" xfId="1" applyProtection="1"/>
    <xf numFmtId="0" fontId="5" fillId="0" borderId="0" xfId="1" applyFont="1" applyProtection="1"/>
    <xf numFmtId="0" fontId="10" fillId="0" borderId="0" xfId="1" applyFont="1" applyProtection="1"/>
    <xf numFmtId="0" fontId="0" fillId="0" borderId="1" xfId="0" applyFill="1" applyBorder="1"/>
    <xf numFmtId="0" fontId="15" fillId="6" borderId="0" xfId="1" applyFont="1" applyFill="1" applyBorder="1" applyAlignment="1" applyProtection="1">
      <alignment vertical="top" wrapText="1"/>
      <protection locked="0"/>
    </xf>
    <xf numFmtId="49" fontId="14" fillId="4" borderId="1" xfId="1" applyNumberFormat="1" applyFont="1" applyFill="1" applyBorder="1" applyAlignment="1" applyProtection="1">
      <alignment horizontal="center" vertical="center"/>
    </xf>
    <xf numFmtId="0" fontId="14" fillId="4" borderId="1" xfId="1" applyFont="1" applyFill="1" applyBorder="1" applyAlignment="1" applyProtection="1">
      <alignment horizontal="center" vertical="center" wrapText="1" readingOrder="2"/>
    </xf>
    <xf numFmtId="0" fontId="14" fillId="6" borderId="0" xfId="1" applyFont="1" applyFill="1" applyBorder="1" applyAlignment="1" applyProtection="1">
      <alignment horizontal="center" vertical="center" wrapText="1"/>
      <protection locked="0"/>
    </xf>
    <xf numFmtId="49" fontId="15" fillId="0" borderId="1" xfId="1" applyNumberFormat="1" applyFont="1" applyBorder="1" applyAlignment="1" applyProtection="1">
      <alignment horizontal="center" wrapText="1"/>
      <protection locked="0"/>
    </xf>
    <xf numFmtId="0" fontId="15" fillId="0" borderId="0" xfId="1" applyFont="1" applyProtection="1">
      <protection locked="0"/>
    </xf>
    <xf numFmtId="0" fontId="15" fillId="0" borderId="0" xfId="1" applyFont="1" applyBorder="1" applyAlignment="1" applyProtection="1">
      <alignment wrapText="1"/>
      <protection locked="0"/>
    </xf>
    <xf numFmtId="0" fontId="15" fillId="0" borderId="0" xfId="1" applyFont="1" applyBorder="1" applyAlignment="1" applyProtection="1">
      <alignment vertical="center" wrapText="1"/>
      <protection locked="0"/>
    </xf>
    <xf numFmtId="0" fontId="15" fillId="0" borderId="0" xfId="1" applyFont="1" applyAlignment="1" applyProtection="1">
      <alignment wrapText="1"/>
      <protection locked="0"/>
    </xf>
    <xf numFmtId="0" fontId="15" fillId="0" borderId="0" xfId="1" applyFont="1" applyAlignment="1" applyProtection="1">
      <alignment vertical="center" wrapText="1"/>
      <protection locked="0"/>
    </xf>
    <xf numFmtId="0" fontId="15" fillId="0" borderId="0" xfId="1" applyFont="1" applyAlignment="1" applyProtection="1">
      <alignment vertical="center"/>
      <protection locked="0"/>
    </xf>
    <xf numFmtId="9" fontId="14" fillId="4" borderId="2" xfId="0" applyNumberFormat="1" applyFont="1" applyFill="1" applyBorder="1" applyAlignment="1" applyProtection="1">
      <alignment horizontal="center" vertical="center" wrapText="1"/>
    </xf>
    <xf numFmtId="9" fontId="14" fillId="4" borderId="1" xfId="0" applyNumberFormat="1" applyFont="1" applyFill="1" applyBorder="1" applyAlignment="1" applyProtection="1">
      <alignment horizontal="center" vertical="center" wrapText="1"/>
    </xf>
    <xf numFmtId="0" fontId="14" fillId="4" borderId="1" xfId="0" applyFont="1" applyFill="1" applyBorder="1" applyAlignment="1" applyProtection="1">
      <alignment horizontal="center" vertical="top" wrapText="1" readingOrder="2"/>
    </xf>
    <xf numFmtId="9" fontId="14" fillId="4" borderId="1" xfId="0" applyNumberFormat="1" applyFont="1" applyFill="1" applyBorder="1" applyAlignment="1" applyProtection="1">
      <alignment horizontal="center" vertical="top" wrapText="1"/>
    </xf>
    <xf numFmtId="9" fontId="1" fillId="0" borderId="1" xfId="0" applyNumberFormat="1" applyFont="1" applyFill="1" applyBorder="1" applyAlignment="1" applyProtection="1">
      <alignment horizontal="right" vertical="center" wrapText="1"/>
      <protection locked="0"/>
    </xf>
    <xf numFmtId="0" fontId="1" fillId="0" borderId="1" xfId="0" applyFont="1" applyFill="1" applyBorder="1" applyAlignment="1" applyProtection="1">
      <alignment horizontal="center" vertical="top" wrapText="1" readingOrder="2"/>
    </xf>
    <xf numFmtId="0" fontId="1" fillId="0" borderId="1" xfId="0" applyFont="1" applyBorder="1" applyAlignment="1" applyProtection="1">
      <alignment horizontal="right" vertical="top" wrapText="1" readingOrder="2"/>
    </xf>
    <xf numFmtId="0" fontId="1" fillId="0" borderId="1" xfId="1" applyFont="1" applyFill="1" applyBorder="1" applyAlignment="1" applyProtection="1">
      <alignment horizontal="right" vertical="top" wrapText="1" readingOrder="2"/>
    </xf>
    <xf numFmtId="0" fontId="1" fillId="0" borderId="1" xfId="1" applyFont="1" applyBorder="1" applyAlignment="1" applyProtection="1">
      <alignment horizontal="right" vertical="top" wrapText="1" readingOrder="2"/>
    </xf>
    <xf numFmtId="0" fontId="23" fillId="10" borderId="1" xfId="0" applyFont="1" applyFill="1" applyBorder="1" applyAlignment="1">
      <alignment horizontal="center" vertical="center"/>
    </xf>
    <xf numFmtId="0" fontId="0" fillId="0" borderId="1" xfId="0" applyBorder="1" applyAlignment="1">
      <alignment horizontal="center" vertical="center"/>
    </xf>
    <xf numFmtId="0" fontId="23" fillId="0" borderId="1" xfId="0" applyFont="1" applyBorder="1" applyAlignment="1">
      <alignment horizontal="right" vertical="center" readingOrder="2"/>
    </xf>
    <xf numFmtId="0" fontId="23" fillId="0" borderId="1" xfId="0" applyFont="1" applyBorder="1" applyAlignment="1">
      <alignment horizontal="right" vertical="center" wrapText="1" readingOrder="2"/>
    </xf>
    <xf numFmtId="0" fontId="20" fillId="9" borderId="8" xfId="1" applyFont="1" applyFill="1" applyBorder="1" applyAlignment="1" applyProtection="1">
      <alignment horizontal="right" vertical="center" readingOrder="2"/>
    </xf>
    <xf numFmtId="0" fontId="20" fillId="9" borderId="9" xfId="1" applyFont="1" applyFill="1" applyBorder="1" applyAlignment="1" applyProtection="1">
      <alignment horizontal="right" vertical="center" readingOrder="2"/>
    </xf>
    <xf numFmtId="0" fontId="0" fillId="0" borderId="1" xfId="0" applyBorder="1" applyAlignment="1">
      <alignment horizontal="center" vertical="top"/>
    </xf>
    <xf numFmtId="0" fontId="1" fillId="0" borderId="1" xfId="1" applyNumberFormat="1" applyFont="1" applyFill="1" applyBorder="1" applyAlignment="1" applyProtection="1">
      <alignment horizontal="center" vertical="center" wrapText="1"/>
    </xf>
    <xf numFmtId="0" fontId="23" fillId="0" borderId="0" xfId="0" applyFont="1" applyFill="1" applyBorder="1" applyAlignment="1">
      <alignment horizontal="right" vertical="center" readingOrder="2"/>
    </xf>
    <xf numFmtId="0" fontId="24" fillId="10" borderId="1" xfId="0" applyFont="1" applyFill="1" applyBorder="1" applyAlignment="1">
      <alignment horizontal="center" vertical="center"/>
    </xf>
    <xf numFmtId="9" fontId="13" fillId="0" borderId="1" xfId="2" applyFont="1" applyBorder="1" applyAlignment="1">
      <alignment horizontal="center"/>
    </xf>
    <xf numFmtId="0" fontId="13" fillId="11" borderId="1" xfId="0" applyFont="1" applyFill="1" applyBorder="1"/>
    <xf numFmtId="0" fontId="13" fillId="0" borderId="1" xfId="0" applyFont="1" applyBorder="1" applyAlignment="1">
      <alignment horizontal="center"/>
    </xf>
    <xf numFmtId="0" fontId="13" fillId="8" borderId="1" xfId="0" applyFont="1" applyFill="1" applyBorder="1" applyAlignment="1">
      <alignment horizontal="center"/>
    </xf>
    <xf numFmtId="0" fontId="28" fillId="0" borderId="15" xfId="0" applyFont="1" applyBorder="1" applyAlignment="1">
      <alignment horizontal="center" vertical="center" readingOrder="2"/>
    </xf>
    <xf numFmtId="0" fontId="0" fillId="0" borderId="1" xfId="0" applyBorder="1" applyAlignment="1">
      <alignment horizontal="center"/>
    </xf>
    <xf numFmtId="0" fontId="13" fillId="16" borderId="1" xfId="0" applyFont="1" applyFill="1" applyBorder="1" applyAlignment="1">
      <alignment horizontal="center"/>
    </xf>
    <xf numFmtId="0" fontId="0" fillId="0" borderId="1" xfId="0" applyFill="1" applyBorder="1" applyAlignment="1">
      <alignment horizontal="center" vertical="top"/>
    </xf>
    <xf numFmtId="0" fontId="29" fillId="0" borderId="1" xfId="0" applyFont="1" applyBorder="1" applyAlignment="1">
      <alignment horizontal="justify" vertical="top" readingOrder="2"/>
    </xf>
    <xf numFmtId="0" fontId="29" fillId="0" borderId="1" xfId="0" applyFont="1" applyFill="1" applyBorder="1" applyAlignment="1">
      <alignment horizontal="justify" vertical="top" readingOrder="2"/>
    </xf>
    <xf numFmtId="0" fontId="20" fillId="9" borderId="8" xfId="1" applyFont="1" applyFill="1" applyBorder="1" applyAlignment="1" applyProtection="1">
      <alignment horizontal="right" vertical="center" readingOrder="2"/>
    </xf>
    <xf numFmtId="0" fontId="20" fillId="9" borderId="9" xfId="1" applyFont="1" applyFill="1" applyBorder="1" applyAlignment="1" applyProtection="1">
      <alignment horizontal="right" vertical="center" readingOrder="2"/>
    </xf>
    <xf numFmtId="0" fontId="20" fillId="9" borderId="8" xfId="1" applyFont="1" applyFill="1" applyBorder="1" applyAlignment="1" applyProtection="1">
      <alignment horizontal="right" vertical="center" wrapText="1" indent="4" readingOrder="2"/>
    </xf>
    <xf numFmtId="0" fontId="20" fillId="9" borderId="9" xfId="1" applyFont="1" applyFill="1" applyBorder="1" applyAlignment="1" applyProtection="1">
      <alignment horizontal="right" vertical="center" indent="4" readingOrder="2"/>
    </xf>
    <xf numFmtId="0" fontId="19" fillId="8" borderId="4" xfId="1" applyFont="1" applyFill="1" applyBorder="1" applyAlignment="1" applyProtection="1">
      <alignment horizontal="center" vertical="center" wrapText="1"/>
    </xf>
    <xf numFmtId="0" fontId="17" fillId="8" borderId="6" xfId="1" applyFont="1" applyFill="1" applyBorder="1" applyAlignment="1" applyProtection="1"/>
    <xf numFmtId="0" fontId="14" fillId="8" borderId="5" xfId="1" applyFont="1" applyFill="1" applyBorder="1" applyAlignment="1" applyProtection="1">
      <alignment horizontal="center" vertical="center"/>
    </xf>
    <xf numFmtId="0" fontId="1" fillId="8" borderId="7" xfId="1" applyFont="1" applyFill="1" applyBorder="1" applyAlignment="1" applyProtection="1"/>
    <xf numFmtId="0" fontId="20" fillId="9" borderId="8" xfId="1" applyFont="1" applyFill="1" applyBorder="1" applyAlignment="1" applyProtection="1">
      <alignment horizontal="right" readingOrder="2"/>
    </xf>
    <xf numFmtId="0" fontId="20" fillId="9" borderId="9" xfId="1" applyFont="1" applyFill="1" applyBorder="1" applyAlignment="1" applyProtection="1">
      <alignment horizontal="right" readingOrder="2"/>
    </xf>
    <xf numFmtId="0" fontId="20" fillId="9" borderId="8" xfId="1" applyFont="1" applyFill="1" applyBorder="1" applyAlignment="1" applyProtection="1">
      <alignment horizontal="right" wrapText="1" readingOrder="2"/>
    </xf>
    <xf numFmtId="0" fontId="20" fillId="9" borderId="8" xfId="1" applyFont="1" applyFill="1" applyBorder="1" applyAlignment="1" applyProtection="1">
      <alignment horizontal="right" vertical="center" wrapText="1" readingOrder="2"/>
    </xf>
    <xf numFmtId="0" fontId="20" fillId="9" borderId="9" xfId="1" applyFont="1" applyFill="1" applyBorder="1" applyAlignment="1" applyProtection="1">
      <alignment horizontal="right" vertical="center" wrapText="1" readingOrder="2"/>
    </xf>
    <xf numFmtId="49" fontId="14" fillId="10" borderId="10" xfId="1" applyNumberFormat="1" applyFont="1" applyFill="1" applyBorder="1" applyAlignment="1" applyProtection="1">
      <alignment horizontal="center" vertical="center" wrapText="1"/>
    </xf>
    <xf numFmtId="49" fontId="27" fillId="10" borderId="1" xfId="1" applyNumberFormat="1" applyFont="1" applyFill="1" applyBorder="1" applyAlignment="1" applyProtection="1">
      <alignment horizontal="center" vertical="center" wrapText="1"/>
    </xf>
    <xf numFmtId="49" fontId="14" fillId="4" borderId="1" xfId="1" applyNumberFormat="1" applyFont="1" applyFill="1" applyBorder="1" applyAlignment="1" applyProtection="1">
      <alignment horizontal="center" vertical="top" wrapText="1"/>
    </xf>
    <xf numFmtId="49" fontId="14" fillId="4" borderId="1" xfId="1" applyNumberFormat="1" applyFont="1" applyFill="1" applyBorder="1" applyAlignment="1" applyProtection="1">
      <alignment horizontal="center" vertical="center" wrapText="1"/>
    </xf>
    <xf numFmtId="0" fontId="39" fillId="0" borderId="0" xfId="0" applyFont="1"/>
    <xf numFmtId="0" fontId="20" fillId="9" borderId="0" xfId="1" applyFont="1" applyFill="1" applyBorder="1" applyAlignment="1" applyProtection="1">
      <alignment horizontal="right" vertical="center" readingOrder="2"/>
    </xf>
    <xf numFmtId="9" fontId="14" fillId="4" borderId="1" xfId="0" applyNumberFormat="1" applyFont="1" applyFill="1" applyBorder="1" applyAlignment="1" applyProtection="1">
      <alignment horizontal="center" vertical="center" wrapText="1"/>
      <protection locked="0"/>
    </xf>
    <xf numFmtId="9" fontId="14" fillId="4" borderId="3" xfId="0" applyNumberFormat="1" applyFont="1" applyFill="1" applyBorder="1" applyAlignment="1" applyProtection="1">
      <alignment horizontal="center" vertical="center" wrapText="1"/>
      <protection locked="0"/>
    </xf>
    <xf numFmtId="0" fontId="0" fillId="0" borderId="0" xfId="0" applyBorder="1" applyProtection="1">
      <protection locked="0"/>
    </xf>
    <xf numFmtId="0" fontId="0" fillId="0" borderId="0" xfId="0" applyProtection="1">
      <protection locked="0"/>
    </xf>
    <xf numFmtId="0" fontId="0" fillId="0" borderId="1" xfId="0" applyFont="1" applyBorder="1" applyAlignment="1" applyProtection="1">
      <alignment wrapText="1"/>
      <protection locked="0"/>
    </xf>
    <xf numFmtId="0" fontId="0" fillId="0" borderId="1" xfId="0" applyBorder="1" applyAlignment="1" applyProtection="1">
      <alignment horizontal="center" vertical="top"/>
      <protection locked="0"/>
    </xf>
    <xf numFmtId="9" fontId="7" fillId="6"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right" vertical="center" wrapText="1" readingOrder="2"/>
      <protection locked="0"/>
    </xf>
    <xf numFmtId="0" fontId="0" fillId="0" borderId="0" xfId="0" applyFont="1" applyAlignment="1" applyProtection="1">
      <alignment horizontal="center" vertical="top"/>
      <protection locked="0"/>
    </xf>
    <xf numFmtId="0" fontId="0" fillId="0" borderId="0" xfId="0" applyFont="1" applyAlignment="1" applyProtection="1">
      <alignment wrapText="1"/>
      <protection locked="0"/>
    </xf>
    <xf numFmtId="0" fontId="0" fillId="0" borderId="0" xfId="0" applyAlignment="1" applyProtection="1">
      <alignment horizontal="center" vertical="top"/>
      <protection locked="0"/>
    </xf>
    <xf numFmtId="0" fontId="22" fillId="12" borderId="1" xfId="0" applyFont="1" applyFill="1" applyBorder="1" applyAlignment="1" applyProtection="1">
      <alignment horizontal="right" vertical="center" wrapText="1"/>
      <protection locked="0"/>
    </xf>
    <xf numFmtId="9" fontId="7" fillId="6" borderId="0" xfId="0" applyNumberFormat="1" applyFont="1" applyFill="1" applyBorder="1" applyAlignment="1" applyProtection="1">
      <alignment horizontal="center" vertical="center" wrapText="1"/>
      <protection locked="0"/>
    </xf>
    <xf numFmtId="0" fontId="1" fillId="3" borderId="3" xfId="0" applyFont="1" applyFill="1" applyBorder="1" applyAlignment="1" applyProtection="1">
      <alignment horizontal="right" vertical="top" wrapText="1"/>
    </xf>
    <xf numFmtId="0" fontId="2" fillId="0" borderId="1" xfId="0" applyFont="1" applyBorder="1" applyAlignment="1" applyProtection="1">
      <alignment horizontal="right" vertical="top" wrapText="1" readingOrder="2"/>
    </xf>
    <xf numFmtId="0" fontId="2" fillId="0" borderId="1" xfId="0" applyFont="1" applyFill="1" applyBorder="1" applyAlignment="1" applyProtection="1">
      <alignment horizontal="right" vertical="top" wrapText="1"/>
    </xf>
    <xf numFmtId="0" fontId="2" fillId="0" borderId="1" xfId="0" applyFont="1" applyBorder="1" applyAlignment="1" applyProtection="1">
      <alignment horizontal="right" vertical="top" wrapText="1"/>
    </xf>
    <xf numFmtId="0" fontId="2" fillId="0" borderId="3" xfId="0" applyFont="1" applyBorder="1" applyAlignment="1" applyProtection="1">
      <alignment horizontal="right" vertical="top" wrapText="1"/>
    </xf>
    <xf numFmtId="0" fontId="1" fillId="0" borderId="1" xfId="0" applyFont="1" applyFill="1" applyBorder="1" applyAlignment="1" applyProtection="1">
      <alignment horizontal="right" vertical="center" wrapText="1" readingOrder="2"/>
    </xf>
    <xf numFmtId="0" fontId="2" fillId="3" borderId="3" xfId="0" applyFont="1" applyFill="1" applyBorder="1" applyAlignment="1" applyProtection="1">
      <alignment horizontal="right" vertical="top" wrapText="1"/>
    </xf>
    <xf numFmtId="0" fontId="2" fillId="0" borderId="1" xfId="0" applyFont="1" applyBorder="1" applyAlignment="1" applyProtection="1">
      <alignment horizontal="right" wrapText="1"/>
    </xf>
    <xf numFmtId="0" fontId="2" fillId="0" borderId="1" xfId="0" applyFont="1" applyBorder="1" applyAlignment="1" applyProtection="1">
      <alignment horizontal="right" vertical="center" wrapText="1" readingOrder="2"/>
    </xf>
    <xf numFmtId="0" fontId="2" fillId="0" borderId="1" xfId="0" applyFont="1" applyBorder="1" applyProtection="1"/>
    <xf numFmtId="0" fontId="2" fillId="0" borderId="1" xfId="0" applyFont="1" applyFill="1" applyBorder="1" applyAlignment="1" applyProtection="1">
      <alignment horizontal="justify" vertical="center" wrapText="1" readingOrder="2"/>
    </xf>
    <xf numFmtId="0" fontId="2" fillId="0" borderId="1" xfId="0" applyFont="1" applyBorder="1" applyAlignment="1" applyProtection="1">
      <alignment horizontal="justify" vertical="center" wrapText="1" readingOrder="2"/>
    </xf>
    <xf numFmtId="0" fontId="2" fillId="3" borderId="1" xfId="0" applyFont="1" applyFill="1" applyBorder="1" applyAlignment="1" applyProtection="1">
      <alignment horizontal="right" vertical="top" wrapText="1"/>
    </xf>
    <xf numFmtId="0" fontId="2" fillId="0" borderId="1" xfId="0" applyFont="1" applyBorder="1" applyAlignment="1" applyProtection="1">
      <alignment horizontal="right" vertical="top"/>
    </xf>
    <xf numFmtId="0" fontId="2" fillId="0" borderId="1" xfId="0" applyFont="1" applyBorder="1" applyAlignment="1" applyProtection="1">
      <alignment horizontal="center" vertical="top"/>
    </xf>
    <xf numFmtId="0" fontId="2" fillId="3" borderId="1" xfId="0" applyFont="1" applyFill="1" applyBorder="1" applyAlignment="1" applyProtection="1">
      <alignment horizontal="right" vertical="center" wrapText="1" readingOrder="2"/>
    </xf>
    <xf numFmtId="0" fontId="2" fillId="3" borderId="1" xfId="0" applyFont="1" applyFill="1" applyBorder="1" applyAlignment="1" applyProtection="1">
      <alignment horizontal="justify" vertical="center" wrapText="1" readingOrder="2"/>
    </xf>
    <xf numFmtId="0" fontId="2" fillId="3" borderId="1" xfId="0" applyFont="1" applyFill="1" applyBorder="1" applyAlignment="1" applyProtection="1">
      <alignment vertical="top" wrapText="1" readingOrder="2"/>
    </xf>
    <xf numFmtId="0" fontId="2" fillId="0" borderId="1" xfId="0" applyFont="1" applyBorder="1" applyAlignment="1" applyProtection="1">
      <alignment wrapText="1"/>
    </xf>
    <xf numFmtId="0" fontId="2" fillId="3" borderId="1" xfId="0" applyFont="1" applyFill="1" applyBorder="1" applyAlignment="1" applyProtection="1">
      <alignment wrapText="1"/>
    </xf>
    <xf numFmtId="0" fontId="22" fillId="12" borderId="1" xfId="0" applyFont="1" applyFill="1" applyBorder="1" applyAlignment="1" applyProtection="1">
      <alignment horizontal="center" vertical="center" wrapText="1"/>
    </xf>
    <xf numFmtId="49" fontId="1" fillId="0" borderId="0" xfId="1" applyNumberFormat="1" applyFont="1" applyFill="1" applyBorder="1" applyAlignment="1" applyProtection="1">
      <alignment vertical="center" wrapText="1"/>
      <protection locked="0"/>
    </xf>
    <xf numFmtId="0" fontId="0" fillId="0" borderId="0" xfId="0" applyFont="1" applyAlignment="1" applyProtection="1">
      <alignment horizontal="center" vertical="center"/>
      <protection locked="0"/>
    </xf>
    <xf numFmtId="0" fontId="0" fillId="0" borderId="0" xfId="0" applyFont="1" applyFill="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3" fillId="0" borderId="0" xfId="0" applyFont="1" applyFill="1" applyBorder="1" applyAlignment="1" applyProtection="1">
      <alignment horizontal="center" vertical="center" wrapText="1" readingOrder="2"/>
      <protection locked="0"/>
    </xf>
    <xf numFmtId="0" fontId="23" fillId="0" borderId="0" xfId="0" applyFont="1" applyFill="1" applyBorder="1" applyAlignment="1" applyProtection="1">
      <alignment horizontal="center" vertical="center"/>
      <protection locked="0"/>
    </xf>
    <xf numFmtId="9" fontId="23" fillId="0" borderId="1" xfId="2" applyFont="1" applyBorder="1" applyAlignment="1" applyProtection="1">
      <alignment horizontal="center" vertical="center"/>
      <protection locked="0"/>
    </xf>
    <xf numFmtId="0" fontId="23" fillId="0" borderId="0" xfId="0" applyFont="1" applyBorder="1" applyAlignment="1" applyProtection="1">
      <alignment horizontal="center" vertical="center" wrapText="1"/>
      <protection locked="0"/>
    </xf>
    <xf numFmtId="9" fontId="23" fillId="0" borderId="0" xfId="2"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23" fillId="0" borderId="0" xfId="0" applyFont="1" applyFill="1" applyBorder="1" applyAlignment="1" applyProtection="1">
      <alignment horizontal="center" vertical="center" wrapText="1"/>
      <protection locked="0"/>
    </xf>
    <xf numFmtId="9" fontId="23" fillId="0" borderId="0" xfId="2"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2" fontId="23" fillId="0" borderId="1" xfId="0" applyNumberFormat="1" applyFont="1" applyBorder="1" applyAlignment="1" applyProtection="1">
      <alignment horizontal="center" vertical="center"/>
      <protection locked="0"/>
    </xf>
    <xf numFmtId="0" fontId="26"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24" fillId="5" borderId="1" xfId="0" applyFont="1" applyFill="1" applyBorder="1" applyAlignment="1" applyProtection="1">
      <alignment horizontal="center" vertical="center" wrapText="1" readingOrder="2"/>
      <protection locked="0"/>
    </xf>
    <xf numFmtId="0" fontId="23" fillId="15" borderId="1" xfId="0" applyFont="1" applyFill="1" applyBorder="1" applyAlignment="1" applyProtection="1">
      <alignment horizontal="center" vertical="center" wrapText="1" readingOrder="2"/>
      <protection locked="0"/>
    </xf>
    <xf numFmtId="0" fontId="23" fillId="3" borderId="0" xfId="0" applyFont="1" applyFill="1" applyBorder="1" applyAlignment="1" applyProtection="1">
      <alignment horizontal="center" vertical="center" wrapText="1" readingOrder="2"/>
      <protection locked="0"/>
    </xf>
    <xf numFmtId="0" fontId="23" fillId="15" borderId="0" xfId="0" applyFont="1" applyFill="1" applyBorder="1" applyAlignment="1" applyProtection="1">
      <alignment horizontal="center" vertical="center" wrapText="1" readingOrder="2"/>
      <protection locked="0"/>
    </xf>
    <xf numFmtId="2" fontId="23" fillId="3" borderId="1" xfId="0" applyNumberFormat="1" applyFont="1" applyFill="1" applyBorder="1" applyAlignment="1" applyProtection="1">
      <alignment horizontal="center" vertical="center" wrapText="1" readingOrder="2"/>
      <protection locked="0"/>
    </xf>
    <xf numFmtId="0" fontId="23" fillId="3" borderId="1" xfId="0" applyFont="1" applyFill="1" applyBorder="1" applyAlignment="1" applyProtection="1">
      <alignment horizontal="center" vertical="center" wrapText="1" readingOrder="2"/>
      <protection locked="0"/>
    </xf>
    <xf numFmtId="49" fontId="1" fillId="0" borderId="0" xfId="1" applyNumberFormat="1"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24" fillId="13" borderId="3" xfId="0" applyFont="1" applyFill="1" applyBorder="1" applyAlignment="1" applyProtection="1">
      <alignment horizontal="center" vertical="center" wrapText="1" readingOrder="2"/>
    </xf>
    <xf numFmtId="0" fontId="24" fillId="13" borderId="12" xfId="0" applyFont="1" applyFill="1" applyBorder="1" applyAlignment="1" applyProtection="1">
      <alignment horizontal="center" vertical="center" wrapText="1" readingOrder="2"/>
    </xf>
    <xf numFmtId="0" fontId="24" fillId="13" borderId="13" xfId="0" applyFont="1" applyFill="1" applyBorder="1" applyAlignment="1" applyProtection="1">
      <alignment horizontal="center" vertical="center" wrapText="1" readingOrder="2"/>
    </xf>
    <xf numFmtId="0" fontId="24" fillId="13" borderId="1" xfId="0" applyFont="1" applyFill="1" applyBorder="1" applyAlignment="1" applyProtection="1">
      <alignment horizontal="center" vertical="center" wrapText="1" readingOrder="2"/>
    </xf>
    <xf numFmtId="0" fontId="37" fillId="9" borderId="1" xfId="0" applyFont="1" applyFill="1" applyBorder="1" applyAlignment="1" applyProtection="1">
      <alignment horizontal="center" vertical="center" wrapText="1" readingOrder="2"/>
    </xf>
    <xf numFmtId="0" fontId="24" fillId="5" borderId="11" xfId="0" applyFont="1" applyFill="1" applyBorder="1" applyAlignment="1" applyProtection="1">
      <alignment horizontal="center" vertical="center"/>
    </xf>
    <xf numFmtId="0" fontId="24" fillId="13" borderId="11" xfId="0" applyFont="1" applyFill="1" applyBorder="1" applyAlignment="1" applyProtection="1">
      <alignment horizontal="center" vertical="center" wrapText="1" readingOrder="2"/>
    </xf>
    <xf numFmtId="0" fontId="35" fillId="9" borderId="1" xfId="0" applyFont="1" applyFill="1" applyBorder="1" applyAlignment="1" applyProtection="1">
      <alignment horizontal="right" wrapText="1"/>
    </xf>
    <xf numFmtId="0" fontId="23" fillId="17" borderId="1" xfId="0" applyFont="1" applyFill="1" applyBorder="1" applyAlignment="1" applyProtection="1">
      <alignment horizontal="center" vertical="center"/>
    </xf>
    <xf numFmtId="0" fontId="24" fillId="17" borderId="1" xfId="0" applyFont="1" applyFill="1" applyBorder="1" applyAlignment="1" applyProtection="1">
      <alignment horizontal="center" vertical="center"/>
    </xf>
    <xf numFmtId="0" fontId="24" fillId="5" borderId="1" xfId="0" applyFont="1" applyFill="1" applyBorder="1" applyAlignment="1" applyProtection="1">
      <alignment horizontal="center" vertical="center"/>
    </xf>
    <xf numFmtId="0" fontId="23" fillId="5" borderId="1" xfId="0" applyFont="1" applyFill="1" applyBorder="1" applyAlignment="1" applyProtection="1">
      <alignment horizontal="center" vertical="center" wrapText="1" readingOrder="2"/>
    </xf>
    <xf numFmtId="0" fontId="23" fillId="7" borderId="1" xfId="0" applyFont="1" applyFill="1" applyBorder="1" applyAlignment="1" applyProtection="1">
      <alignment horizontal="center" vertical="center" wrapText="1" readingOrder="2"/>
    </xf>
    <xf numFmtId="0" fontId="23" fillId="7" borderId="1" xfId="0" applyFont="1" applyFill="1" applyBorder="1" applyAlignment="1" applyProtection="1">
      <alignment horizontal="center" vertical="center"/>
    </xf>
    <xf numFmtId="0" fontId="23" fillId="9" borderId="1" xfId="0" applyFont="1" applyFill="1" applyBorder="1" applyAlignment="1" applyProtection="1">
      <alignment horizontal="center" vertical="center"/>
    </xf>
    <xf numFmtId="0" fontId="24" fillId="5" borderId="1"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4" fillId="5" borderId="1" xfId="0" applyFont="1" applyFill="1" applyBorder="1" applyAlignment="1" applyProtection="1">
      <alignment horizontal="center" vertical="center" wrapText="1" readingOrder="2"/>
    </xf>
    <xf numFmtId="0" fontId="23" fillId="9" borderId="1" xfId="0" applyFont="1" applyFill="1" applyBorder="1" applyAlignment="1" applyProtection="1">
      <alignment horizontal="right" vertical="center" wrapText="1" readingOrder="2"/>
    </xf>
    <xf numFmtId="0" fontId="0" fillId="7" borderId="1" xfId="0" applyFont="1" applyFill="1" applyBorder="1" applyAlignment="1" applyProtection="1">
      <alignment horizontal="center" vertical="center"/>
    </xf>
    <xf numFmtId="0" fontId="23" fillId="9" borderId="1" xfId="0" applyFont="1" applyFill="1" applyBorder="1" applyAlignment="1" applyProtection="1">
      <alignment horizontal="center" vertical="center" wrapText="1" readingOrder="2"/>
    </xf>
    <xf numFmtId="0" fontId="23" fillId="0" borderId="0" xfId="0" applyFont="1" applyFill="1" applyBorder="1" applyAlignment="1" applyProtection="1">
      <alignment horizontal="center" vertical="center" wrapText="1" readingOrder="2"/>
    </xf>
    <xf numFmtId="0" fontId="26" fillId="11" borderId="1" xfId="0" applyFont="1" applyFill="1" applyBorder="1" applyAlignment="1" applyProtection="1">
      <alignment horizontal="center" vertical="center"/>
    </xf>
    <xf numFmtId="0" fontId="23" fillId="17" borderId="1" xfId="0" applyFont="1" applyFill="1" applyBorder="1" applyAlignment="1" applyProtection="1">
      <alignment horizontal="center" vertical="center" wrapText="1" readingOrder="2"/>
    </xf>
    <xf numFmtId="0" fontId="24" fillId="0" borderId="1" xfId="0" applyFont="1" applyFill="1" applyBorder="1" applyAlignment="1" applyProtection="1">
      <alignment horizontal="center" vertical="center" wrapText="1"/>
    </xf>
    <xf numFmtId="1" fontId="24" fillId="15" borderId="1" xfId="0" applyNumberFormat="1" applyFont="1" applyFill="1" applyBorder="1" applyAlignment="1" applyProtection="1">
      <alignment horizontal="center" vertical="center" wrapText="1" readingOrder="2"/>
    </xf>
    <xf numFmtId="0" fontId="24" fillId="14" borderId="11" xfId="0" applyFont="1" applyFill="1" applyBorder="1" applyAlignment="1" applyProtection="1">
      <alignment horizontal="center" vertical="center" wrapText="1" readingOrder="2"/>
    </xf>
    <xf numFmtId="0" fontId="24" fillId="14" borderId="5" xfId="0" applyFont="1" applyFill="1" applyBorder="1" applyAlignment="1" applyProtection="1">
      <alignment horizontal="center" vertical="center" wrapText="1" readingOrder="2"/>
    </xf>
    <xf numFmtId="0" fontId="24" fillId="14" borderId="10" xfId="0" applyFont="1" applyFill="1" applyBorder="1" applyAlignment="1" applyProtection="1">
      <alignment horizontal="center" vertical="center" wrapText="1" readingOrder="2"/>
    </xf>
    <xf numFmtId="0" fontId="24" fillId="14" borderId="7" xfId="0" applyFont="1" applyFill="1" applyBorder="1" applyAlignment="1" applyProtection="1">
      <alignment horizontal="center" vertical="center" wrapText="1" readingOrder="2"/>
    </xf>
    <xf numFmtId="0" fontId="23" fillId="3" borderId="1" xfId="0" applyFont="1" applyFill="1" applyBorder="1" applyAlignment="1" applyProtection="1">
      <alignment horizontal="center" vertical="center" wrapText="1" readingOrder="2"/>
    </xf>
    <xf numFmtId="0" fontId="24" fillId="14" borderId="11" xfId="0" applyFont="1" applyFill="1" applyBorder="1" applyAlignment="1" applyProtection="1">
      <alignment horizontal="center" vertical="center" wrapText="1" readingOrder="2"/>
    </xf>
    <xf numFmtId="0" fontId="24" fillId="14" borderId="1" xfId="0" applyFont="1" applyFill="1" applyBorder="1" applyAlignment="1" applyProtection="1">
      <alignment horizontal="center" vertical="center" wrapText="1" readingOrder="2"/>
    </xf>
    <xf numFmtId="0" fontId="23" fillId="3" borderId="1" xfId="0" applyFont="1" applyFill="1" applyBorder="1" applyAlignment="1" applyProtection="1">
      <alignment horizontal="center" vertical="center" wrapText="1" readingOrder="2"/>
    </xf>
    <xf numFmtId="0" fontId="23" fillId="0" borderId="1" xfId="0" applyFont="1" applyFill="1" applyBorder="1" applyAlignment="1" applyProtection="1">
      <alignment horizontal="center" vertical="center" wrapText="1" readingOrder="2"/>
    </xf>
    <xf numFmtId="0" fontId="24" fillId="11" borderId="1" xfId="0" applyFont="1" applyFill="1" applyBorder="1" applyAlignment="1" applyProtection="1">
      <alignment horizontal="center" vertical="center" wrapText="1" readingOrder="2"/>
    </xf>
    <xf numFmtId="0" fontId="23" fillId="9" borderId="1" xfId="0" applyFont="1" applyFill="1" applyBorder="1" applyAlignment="1" applyProtection="1">
      <alignment horizontal="right" vertical="center" wrapText="1" readingOrder="2"/>
    </xf>
    <xf numFmtId="1" fontId="23" fillId="3" borderId="1" xfId="0" applyNumberFormat="1" applyFont="1" applyFill="1" applyBorder="1" applyAlignment="1" applyProtection="1">
      <alignment horizontal="center" vertical="center" wrapText="1" readingOrder="2"/>
    </xf>
    <xf numFmtId="0" fontId="24" fillId="14" borderId="2" xfId="0" applyFont="1" applyFill="1" applyBorder="1" applyAlignment="1" applyProtection="1">
      <alignment horizontal="center" vertical="center" wrapText="1" readingOrder="2"/>
    </xf>
    <xf numFmtId="0" fontId="24" fillId="14" borderId="2" xfId="0" applyFont="1" applyFill="1" applyBorder="1" applyAlignment="1" applyProtection="1">
      <alignment horizontal="center" vertical="center" wrapText="1" readingOrder="2"/>
    </xf>
    <xf numFmtId="0" fontId="16" fillId="0" borderId="1" xfId="1" applyFont="1" applyBorder="1" applyAlignment="1" applyProtection="1">
      <alignment horizontal="center" vertical="center" readingOrder="2"/>
      <protection locked="0"/>
    </xf>
    <xf numFmtId="0" fontId="17" fillId="0" borderId="1" xfId="1" applyFont="1" applyBorder="1" applyAlignment="1" applyProtection="1">
      <alignment vertical="center" wrapText="1"/>
      <protection locked="0"/>
    </xf>
    <xf numFmtId="0" fontId="17" fillId="0" borderId="1" xfId="1" applyFont="1" applyBorder="1" applyAlignment="1" applyProtection="1">
      <alignment horizontal="right" vertical="center" wrapText="1" readingOrder="2"/>
      <protection locked="0"/>
    </xf>
    <xf numFmtId="0" fontId="16" fillId="0" borderId="1" xfId="1" applyFont="1" applyBorder="1" applyAlignment="1" applyProtection="1">
      <alignment horizontal="center" vertical="center" readingOrder="1"/>
      <protection locked="0"/>
    </xf>
    <xf numFmtId="0" fontId="17" fillId="0" borderId="1" xfId="1" applyFont="1" applyBorder="1" applyProtection="1">
      <protection locked="0"/>
    </xf>
    <xf numFmtId="0" fontId="17" fillId="0" borderId="1" xfId="1" applyFont="1" applyBorder="1" applyAlignment="1" applyProtection="1">
      <alignment horizontal="center" vertical="center" readingOrder="2"/>
      <protection locked="0"/>
    </xf>
    <xf numFmtId="0" fontId="17" fillId="0" borderId="1" xfId="1" applyFont="1" applyBorder="1" applyAlignment="1" applyProtection="1">
      <alignment wrapText="1"/>
      <protection locked="0"/>
    </xf>
    <xf numFmtId="0" fontId="17" fillId="0" borderId="1" xfId="1" applyFont="1" applyBorder="1" applyAlignment="1" applyProtection="1">
      <alignment horizontal="justify" vertical="center" readingOrder="2"/>
      <protection locked="0"/>
    </xf>
    <xf numFmtId="0" fontId="15" fillId="6" borderId="0" xfId="1" applyFont="1" applyFill="1" applyBorder="1" applyAlignment="1" applyProtection="1">
      <alignment vertical="top" wrapText="1"/>
    </xf>
    <xf numFmtId="0" fontId="14" fillId="6" borderId="0" xfId="1" applyFont="1" applyFill="1" applyBorder="1" applyAlignment="1" applyProtection="1">
      <alignment horizontal="center" vertical="center" wrapText="1"/>
    </xf>
    <xf numFmtId="9" fontId="14" fillId="4" borderId="1" xfId="0" applyNumberFormat="1" applyFont="1" applyFill="1" applyBorder="1" applyAlignment="1" applyProtection="1">
      <alignment horizontal="center" vertical="top" wrapText="1"/>
      <protection locked="0"/>
    </xf>
    <xf numFmtId="0" fontId="9" fillId="2" borderId="1" xfId="0" applyFont="1" applyFill="1" applyBorder="1" applyAlignment="1" applyProtection="1">
      <alignment vertical="center" wrapText="1" readingOrder="2"/>
      <protection locked="0"/>
    </xf>
    <xf numFmtId="0" fontId="9" fillId="2" borderId="3" xfId="0" applyFont="1" applyFill="1" applyBorder="1" applyAlignment="1" applyProtection="1">
      <alignment vertical="center" wrapText="1" readingOrder="2"/>
      <protection locked="0"/>
    </xf>
    <xf numFmtId="0" fontId="0" fillId="0" borderId="1" xfId="0" applyBorder="1" applyProtection="1">
      <protection locked="0"/>
    </xf>
    <xf numFmtId="9" fontId="1" fillId="6" borderId="3" xfId="0" applyNumberFormat="1" applyFont="1" applyFill="1" applyBorder="1" applyAlignment="1" applyProtection="1">
      <alignment horizontal="center" vertical="top" wrapText="1"/>
      <protection locked="0"/>
    </xf>
    <xf numFmtId="0" fontId="12" fillId="0" borderId="3" xfId="0" applyFont="1" applyBorder="1" applyAlignment="1" applyProtection="1">
      <alignment horizontal="right" wrapText="1"/>
      <protection locked="0"/>
    </xf>
    <xf numFmtId="0" fontId="9" fillId="2" borderId="1" xfId="0" applyFont="1" applyFill="1" applyBorder="1" applyAlignment="1" applyProtection="1">
      <alignment horizontal="right" vertical="center" wrapText="1" readingOrder="2"/>
      <protection locked="0"/>
    </xf>
    <xf numFmtId="0" fontId="9" fillId="2" borderId="3" xfId="0" applyFont="1" applyFill="1" applyBorder="1" applyAlignment="1" applyProtection="1">
      <alignment horizontal="right" vertical="center" wrapText="1" readingOrder="2"/>
      <protection locked="0"/>
    </xf>
    <xf numFmtId="0" fontId="9" fillId="7" borderId="3" xfId="0" applyFont="1" applyFill="1" applyBorder="1" applyAlignment="1" applyProtection="1">
      <alignment horizontal="right" vertical="center" wrapText="1" readingOrder="2"/>
      <protection locked="0"/>
    </xf>
    <xf numFmtId="9" fontId="1" fillId="7" borderId="3" xfId="0" applyNumberFormat="1" applyFont="1" applyFill="1" applyBorder="1" applyAlignment="1" applyProtection="1">
      <alignment horizontal="center" vertical="top" wrapText="1"/>
      <protection locked="0"/>
    </xf>
    <xf numFmtId="0" fontId="2" fillId="7" borderId="3" xfId="0" applyFont="1" applyFill="1" applyBorder="1" applyAlignment="1" applyProtection="1">
      <alignment horizontal="right" vertical="center" wrapText="1" readingOrder="2"/>
      <protection locked="0"/>
    </xf>
    <xf numFmtId="9" fontId="18" fillId="6" borderId="3" xfId="0" applyNumberFormat="1" applyFont="1" applyFill="1" applyBorder="1" applyAlignment="1" applyProtection="1">
      <alignment horizontal="center" vertical="center" wrapText="1"/>
      <protection locked="0"/>
    </xf>
    <xf numFmtId="9" fontId="18" fillId="7" borderId="3" xfId="0" applyNumberFormat="1" applyFont="1" applyFill="1" applyBorder="1" applyAlignment="1" applyProtection="1">
      <alignment horizontal="center" vertical="center" wrapText="1"/>
      <protection locked="0"/>
    </xf>
    <xf numFmtId="0" fontId="2" fillId="0" borderId="3" xfId="0" applyFont="1" applyBorder="1" applyAlignment="1" applyProtection="1">
      <alignment horizontal="right" vertical="center" wrapText="1" readingOrder="2"/>
      <protection locked="0"/>
    </xf>
    <xf numFmtId="9" fontId="12" fillId="6" borderId="3"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right" vertical="center" wrapText="1" readingOrder="2"/>
      <protection locked="0"/>
    </xf>
    <xf numFmtId="0" fontId="9" fillId="3" borderId="3" xfId="0" applyFont="1" applyFill="1" applyBorder="1" applyAlignment="1" applyProtection="1">
      <alignment horizontal="right" vertical="center" wrapText="1" readingOrder="2"/>
      <protection locked="0"/>
    </xf>
    <xf numFmtId="9" fontId="6" fillId="6" borderId="0" xfId="0" applyNumberFormat="1" applyFont="1" applyFill="1" applyBorder="1" applyAlignment="1" applyProtection="1">
      <alignment horizontal="center" vertical="top" wrapText="1"/>
      <protection locked="0"/>
    </xf>
    <xf numFmtId="9" fontId="4" fillId="6" borderId="0" xfId="0" applyNumberFormat="1" applyFont="1" applyFill="1" applyBorder="1" applyAlignment="1" applyProtection="1">
      <alignment horizontal="center" vertical="top" wrapText="1"/>
      <protection locked="0"/>
    </xf>
    <xf numFmtId="9" fontId="1" fillId="7" borderId="1" xfId="0" applyNumberFormat="1" applyFont="1" applyFill="1" applyBorder="1" applyAlignment="1" applyProtection="1">
      <alignment horizontal="center" vertical="top" wrapText="1"/>
      <protection locked="0"/>
    </xf>
    <xf numFmtId="0" fontId="9" fillId="2" borderId="3" xfId="0" applyFont="1" applyFill="1" applyBorder="1" applyAlignment="1" applyProtection="1">
      <alignment vertical="top" wrapText="1"/>
    </xf>
    <xf numFmtId="0" fontId="9" fillId="2" borderId="1" xfId="0" applyFont="1" applyFill="1" applyBorder="1" applyAlignment="1" applyProtection="1">
      <alignment vertical="center" wrapText="1" readingOrder="2"/>
    </xf>
    <xf numFmtId="0" fontId="2" fillId="0" borderId="1" xfId="0" applyFont="1" applyFill="1" applyBorder="1" applyAlignment="1" applyProtection="1">
      <alignment horizontal="center" vertical="top" wrapText="1"/>
    </xf>
    <xf numFmtId="9" fontId="1" fillId="7" borderId="1" xfId="0" applyNumberFormat="1" applyFont="1" applyFill="1" applyBorder="1" applyAlignment="1" applyProtection="1">
      <alignment horizontal="center" vertical="top" wrapText="1"/>
    </xf>
    <xf numFmtId="0" fontId="9" fillId="2" borderId="1" xfId="0" applyFont="1" applyFill="1" applyBorder="1" applyAlignment="1" applyProtection="1">
      <alignment horizontal="right" vertical="center" wrapText="1" readingOrder="2"/>
    </xf>
    <xf numFmtId="0" fontId="2" fillId="7" borderId="1" xfId="0" applyFont="1" applyFill="1" applyBorder="1" applyAlignment="1" applyProtection="1">
      <alignment horizontal="center" vertical="top" wrapText="1"/>
    </xf>
    <xf numFmtId="0" fontId="2" fillId="0" borderId="1" xfId="0" applyFont="1" applyFill="1" applyBorder="1" applyAlignment="1" applyProtection="1">
      <alignment horizontal="right" vertical="top" wrapText="1" readingOrder="2"/>
    </xf>
    <xf numFmtId="0" fontId="2" fillId="0" borderId="1" xfId="0" applyFont="1" applyFill="1" applyBorder="1" applyAlignment="1" applyProtection="1">
      <alignment horizontal="right" vertical="center" wrapText="1" readingOrder="2"/>
    </xf>
    <xf numFmtId="0" fontId="2" fillId="0" borderId="1" xfId="0" applyFont="1" applyFill="1" applyBorder="1" applyProtection="1"/>
    <xf numFmtId="0" fontId="2" fillId="7" borderId="1" xfId="0" applyFont="1" applyFill="1" applyBorder="1" applyAlignment="1" applyProtection="1">
      <alignment horizontal="right" vertical="center" wrapText="1" readingOrder="2"/>
    </xf>
    <xf numFmtId="0" fontId="2" fillId="7" borderId="1" xfId="0" applyFont="1" applyFill="1" applyBorder="1" applyAlignment="1" applyProtection="1">
      <alignment horizontal="right" wrapText="1"/>
    </xf>
    <xf numFmtId="164" fontId="9" fillId="2" borderId="3" xfId="0" applyNumberFormat="1" applyFont="1" applyFill="1" applyBorder="1" applyAlignment="1" applyProtection="1">
      <alignment vertical="top" wrapText="1"/>
    </xf>
    <xf numFmtId="2" fontId="9" fillId="2" borderId="3" xfId="0" applyNumberFormat="1" applyFont="1" applyFill="1" applyBorder="1" applyAlignment="1" applyProtection="1">
      <alignment vertical="top" wrapText="1"/>
    </xf>
    <xf numFmtId="0" fontId="2" fillId="7" borderId="1" xfId="0" applyFont="1" applyFill="1" applyBorder="1" applyAlignment="1" applyProtection="1">
      <alignment horizontal="justify" vertical="center" wrapText="1" readingOrder="2"/>
    </xf>
    <xf numFmtId="0" fontId="2" fillId="3" borderId="3" xfId="0" applyFont="1" applyFill="1" applyBorder="1" applyAlignment="1" applyProtection="1">
      <alignment vertical="top" wrapText="1"/>
    </xf>
    <xf numFmtId="0" fontId="2" fillId="7" borderId="1" xfId="0" applyFont="1" applyFill="1" applyBorder="1" applyAlignment="1" applyProtection="1">
      <alignment horizontal="right" vertical="top" wrapText="1"/>
    </xf>
    <xf numFmtId="0" fontId="2" fillId="0" borderId="0" xfId="0" applyFont="1" applyAlignment="1" applyProtection="1">
      <alignment horizontal="right" wrapText="1"/>
    </xf>
    <xf numFmtId="0" fontId="14" fillId="2" borderId="3" xfId="0" applyFont="1" applyFill="1" applyBorder="1" applyAlignment="1" applyProtection="1">
      <alignment vertical="top" wrapText="1"/>
    </xf>
    <xf numFmtId="0" fontId="32" fillId="0" borderId="0" xfId="0" applyFont="1" applyAlignment="1" applyProtection="1">
      <alignment wrapText="1"/>
    </xf>
    <xf numFmtId="49" fontId="9" fillId="2" borderId="3" xfId="0" applyNumberFormat="1" applyFont="1" applyFill="1" applyBorder="1" applyAlignment="1" applyProtection="1">
      <alignment vertical="top" wrapText="1"/>
    </xf>
    <xf numFmtId="0" fontId="9" fillId="2" borderId="1" xfId="0" applyFont="1" applyFill="1" applyBorder="1" applyAlignment="1" applyProtection="1">
      <alignment horizontal="justify" vertical="center" wrapText="1" readingOrder="2"/>
    </xf>
    <xf numFmtId="0" fontId="9" fillId="2" borderId="1" xfId="0" applyFont="1" applyFill="1" applyBorder="1" applyAlignment="1" applyProtection="1">
      <alignment wrapText="1"/>
    </xf>
    <xf numFmtId="0" fontId="9" fillId="2" borderId="1" xfId="0" applyFont="1" applyFill="1" applyBorder="1" applyAlignment="1" applyProtection="1">
      <alignment horizontal="right" wrapText="1"/>
    </xf>
    <xf numFmtId="0" fontId="2" fillId="0" borderId="1" xfId="0" applyFont="1" applyBorder="1" applyAlignment="1" applyProtection="1">
      <alignment horizontal="right"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xf>
    <xf numFmtId="0" fontId="0" fillId="0" borderId="0" xfId="0" applyFont="1" applyAlignment="1" applyProtection="1">
      <alignment horizontal="center" vertical="top"/>
    </xf>
    <xf numFmtId="0" fontId="0" fillId="0" borderId="0" xfId="0" applyFont="1" applyBorder="1" applyAlignment="1" applyProtection="1">
      <alignment wrapText="1"/>
    </xf>
    <xf numFmtId="0" fontId="0" fillId="3" borderId="0" xfId="0" applyFont="1" applyFill="1" applyBorder="1" applyAlignment="1" applyProtection="1">
      <alignment wrapText="1"/>
    </xf>
    <xf numFmtId="0" fontId="0" fillId="0" borderId="0" xfId="0" applyFont="1" applyAlignment="1" applyProtection="1">
      <alignment wrapText="1"/>
    </xf>
    <xf numFmtId="0" fontId="2" fillId="3" borderId="1" xfId="0" applyFont="1" applyFill="1" applyBorder="1" applyAlignment="1" applyProtection="1">
      <alignment horizontal="center" vertical="top" wrapText="1" readingOrder="1"/>
    </xf>
    <xf numFmtId="0" fontId="9" fillId="7" borderId="3" xfId="0" applyFont="1" applyFill="1" applyBorder="1" applyAlignment="1" applyProtection="1">
      <alignment horizontal="right" vertical="center" wrapText="1" readingOrder="2"/>
    </xf>
    <xf numFmtId="0" fontId="2" fillId="3" borderId="1" xfId="0" applyFont="1" applyFill="1" applyBorder="1" applyAlignment="1" applyProtection="1">
      <alignment horizontal="center" vertical="top" wrapText="1" readingOrder="2"/>
    </xf>
    <xf numFmtId="0" fontId="9" fillId="2" borderId="1" xfId="0" applyFont="1" applyFill="1" applyBorder="1" applyAlignment="1" applyProtection="1">
      <alignment horizontal="center" vertical="top" wrapText="1" readingOrder="2"/>
    </xf>
    <xf numFmtId="0" fontId="2" fillId="0" borderId="1" xfId="0" applyFont="1" applyBorder="1" applyAlignment="1" applyProtection="1">
      <alignment horizontal="center" vertical="top" wrapText="1"/>
    </xf>
    <xf numFmtId="9" fontId="1" fillId="0" borderId="1" xfId="0" applyNumberFormat="1" applyFont="1" applyFill="1" applyBorder="1" applyAlignment="1" applyProtection="1">
      <alignment horizontal="center" vertical="top" wrapText="1"/>
    </xf>
    <xf numFmtId="9" fontId="1" fillId="3" borderId="1" xfId="0" applyNumberFormat="1" applyFont="1" applyFill="1" applyBorder="1" applyAlignment="1" applyProtection="1">
      <alignment horizontal="center" vertical="top" wrapText="1"/>
    </xf>
    <xf numFmtId="0" fontId="0" fillId="0" borderId="0" xfId="0" applyBorder="1" applyProtection="1"/>
    <xf numFmtId="0" fontId="2" fillId="0" borderId="1" xfId="0" applyFont="1" applyFill="1" applyBorder="1" applyAlignment="1" applyProtection="1">
      <alignment horizontal="center" vertical="top"/>
    </xf>
    <xf numFmtId="0" fontId="13" fillId="11" borderId="1" xfId="0" applyFont="1" applyFill="1" applyBorder="1" applyAlignment="1" applyProtection="1">
      <alignment vertical="top" wrapText="1"/>
    </xf>
    <xf numFmtId="0" fontId="13" fillId="0" borderId="1" xfId="0" applyFont="1" applyBorder="1" applyAlignment="1" applyProtection="1">
      <alignment horizontal="center" vertical="top"/>
    </xf>
    <xf numFmtId="0" fontId="0" fillId="0" borderId="1" xfId="0" applyBorder="1" applyProtection="1"/>
    <xf numFmtId="0" fontId="13" fillId="11" borderId="3" xfId="0" applyFont="1" applyFill="1" applyBorder="1" applyAlignment="1" applyProtection="1">
      <alignment vertical="top" wrapText="1"/>
    </xf>
    <xf numFmtId="0" fontId="0" fillId="0" borderId="1" xfId="0" applyFill="1" applyBorder="1" applyProtection="1"/>
    <xf numFmtId="0" fontId="13" fillId="0" borderId="14" xfId="0" applyFont="1" applyBorder="1" applyAlignment="1" applyProtection="1">
      <alignment horizontal="center" vertical="top"/>
    </xf>
    <xf numFmtId="0" fontId="0" fillId="0" borderId="0" xfId="0" applyFill="1" applyBorder="1" applyProtection="1"/>
    <xf numFmtId="0" fontId="2" fillId="7" borderId="1" xfId="0" applyFont="1" applyFill="1" applyBorder="1" applyAlignment="1" applyProtection="1">
      <alignment horizontal="center" vertical="top"/>
    </xf>
    <xf numFmtId="0" fontId="0" fillId="0" borderId="0" xfId="0" applyProtection="1"/>
    <xf numFmtId="0" fontId="9" fillId="7" borderId="1" xfId="0" applyFont="1" applyFill="1" applyBorder="1" applyAlignment="1" applyProtection="1">
      <alignment horizontal="center" vertical="top" wrapText="1" readingOrder="2"/>
    </xf>
    <xf numFmtId="0" fontId="0" fillId="0" borderId="0" xfId="0" applyFill="1" applyProtection="1"/>
    <xf numFmtId="0" fontId="9" fillId="7" borderId="1" xfId="0" applyFont="1" applyFill="1" applyBorder="1" applyAlignment="1" applyProtection="1">
      <alignment horizontal="right" vertical="center" wrapText="1" readingOrder="2"/>
    </xf>
    <xf numFmtId="0" fontId="0" fillId="0" borderId="0" xfId="0" applyAlignment="1" applyProtection="1">
      <alignment horizontal="center" vertical="top"/>
    </xf>
    <xf numFmtId="0" fontId="20" fillId="9" borderId="5" xfId="1" applyFont="1" applyFill="1" applyBorder="1" applyAlignment="1" applyProtection="1">
      <alignment horizontal="right" vertical="center" wrapText="1" readingOrder="2"/>
    </xf>
    <xf numFmtId="0" fontId="20" fillId="9" borderId="7" xfId="1" applyFont="1" applyFill="1" applyBorder="1" applyAlignment="1" applyProtection="1">
      <alignment horizontal="right" vertical="center" wrapText="1" readingOrder="2"/>
    </xf>
  </cellXfs>
  <cellStyles count="3">
    <cellStyle name="Normal" xfId="0" builtinId="0"/>
    <cellStyle name="Normal 2" xfId="1"/>
    <cellStyle name="Percent" xfId="2" builtinId="5"/>
  </cellStyles>
  <dxfs count="38">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0" tint="-0.14996795556505021"/>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1500;&#1511;&#1493;&#1495;&#1493;&#1514;\&#1506;&#1489;&#1493;&#1491;&#1493;&#1514;\&#1502;&#1490;&#1494;&#1512;%20&#1488;&#1492;&#1512;&#1503;\&#1492;&#1512;&#1488;&#1500;\&#1508;&#1512;&#1493;&#1497;&#1511;&#1496;%20&#1502;&#1489;&#1510;&#1512;\&#1508;&#1512;&#1493;&#1497;&#1511;&#1496;&#1497;&#1501;\&#1512;&#1492;%20&#1488;&#1512;&#1490;&#1493;&#1503;%20&#1492;&#1512;&#1513;&#1514;\&#1502;&#1506;&#1504;&#1497;&#1501;%20&#1500;-%20RFP\mapal-sal1-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פריט ראשי"/>
      <sheetName val="טבלת בודקים"/>
      <sheetName val="טבלת ספקים"/>
      <sheetName val="סעיפי סף"/>
      <sheetName val="עץ משקלות"/>
      <sheetName val="מבדק איכות"/>
      <sheetName val="tco"/>
      <sheetName val="עלות IBM"/>
      <sheetName val="עלות בינת"/>
      <sheetName val="עלות טלדור"/>
      <sheetName val="עלות"/>
      <sheetName val="עלות-תועלת"/>
      <sheetName val="קריטריונים"/>
    </sheetNames>
    <sheetDataSet>
      <sheetData sheetId="0"/>
      <sheetData sheetId="1"/>
      <sheetData sheetId="2"/>
      <sheetData sheetId="3"/>
      <sheetData sheetId="4"/>
      <sheetData sheetId="5"/>
      <sheetData sheetId="6">
        <row r="1">
          <cell r="G1">
            <v>4.05</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rightToLeft="1" zoomScaleNormal="100" workbookViewId="0">
      <selection activeCell="E9" sqref="E9"/>
    </sheetView>
  </sheetViews>
  <sheetFormatPr defaultColWidth="7.75" defaultRowHeight="12.75" x14ac:dyDescent="0.2"/>
  <cols>
    <col min="1" max="1" width="5.375" style="6" customWidth="1"/>
    <col min="2" max="2" width="69.125" style="6" customWidth="1"/>
    <col min="3" max="3" width="20.625" style="6" customWidth="1"/>
    <col min="4" max="16384" width="7.75" style="6"/>
  </cols>
  <sheetData>
    <row r="1" spans="1:6" ht="33.75" customHeight="1" x14ac:dyDescent="0.3">
      <c r="A1" s="5"/>
      <c r="B1" s="54" t="s">
        <v>1263</v>
      </c>
      <c r="C1" s="55"/>
    </row>
    <row r="2" spans="1:6" ht="16.5" x14ac:dyDescent="0.3">
      <c r="B2" s="56" t="s">
        <v>404</v>
      </c>
      <c r="C2" s="57"/>
    </row>
    <row r="3" spans="1:6" ht="23.25" customHeight="1" x14ac:dyDescent="0.25">
      <c r="B3" s="67" t="s">
        <v>405</v>
      </c>
      <c r="C3" s="67"/>
      <c r="D3" s="7"/>
      <c r="E3" s="7"/>
      <c r="F3" s="7"/>
    </row>
    <row r="4" spans="1:6" s="8" customFormat="1" ht="15.75" customHeight="1" x14ac:dyDescent="0.25">
      <c r="B4" s="58" t="s">
        <v>1078</v>
      </c>
      <c r="C4" s="59"/>
    </row>
    <row r="5" spans="1:6" s="8" customFormat="1" ht="15.75" customHeight="1" x14ac:dyDescent="0.25">
      <c r="B5" s="60" t="s">
        <v>1079</v>
      </c>
      <c r="C5" s="59"/>
    </row>
    <row r="6" spans="1:6" s="8" customFormat="1" ht="50.25" customHeight="1" x14ac:dyDescent="0.2">
      <c r="B6" s="52" t="s">
        <v>406</v>
      </c>
      <c r="C6" s="53"/>
    </row>
    <row r="7" spans="1:6" s="8" customFormat="1" ht="20.25" customHeight="1" x14ac:dyDescent="0.2">
      <c r="B7" s="61" t="s">
        <v>1080</v>
      </c>
      <c r="C7" s="62"/>
    </row>
    <row r="8" spans="1:6" s="8" customFormat="1" ht="57" customHeight="1" x14ac:dyDescent="0.2">
      <c r="B8" s="61" t="s">
        <v>1265</v>
      </c>
      <c r="C8" s="62"/>
    </row>
    <row r="9" spans="1:6" s="8" customFormat="1" ht="15" x14ac:dyDescent="0.25">
      <c r="B9" s="67" t="s">
        <v>1312</v>
      </c>
      <c r="C9" s="67"/>
    </row>
    <row r="10" spans="1:6" s="8" customFormat="1" ht="36" customHeight="1" x14ac:dyDescent="0.2">
      <c r="B10" s="61" t="s">
        <v>1310</v>
      </c>
      <c r="C10" s="62"/>
    </row>
    <row r="11" spans="1:6" s="8" customFormat="1" ht="23.25" customHeight="1" x14ac:dyDescent="0.25">
      <c r="B11" s="67" t="s">
        <v>1313</v>
      </c>
      <c r="C11" s="67"/>
    </row>
    <row r="12" spans="1:6" s="8" customFormat="1" ht="15" customHeight="1" x14ac:dyDescent="0.2">
      <c r="B12" s="50" t="s">
        <v>1311</v>
      </c>
      <c r="C12" s="51"/>
    </row>
    <row r="13" spans="1:6" s="8" customFormat="1" ht="6.75" customHeight="1" x14ac:dyDescent="0.2">
      <c r="B13" s="34"/>
      <c r="C13" s="35"/>
    </row>
    <row r="14" spans="1:6" s="8" customFormat="1" ht="15" customHeight="1" x14ac:dyDescent="0.25">
      <c r="B14" s="67" t="s">
        <v>1314</v>
      </c>
      <c r="C14" s="67"/>
    </row>
    <row r="15" spans="1:6" s="8" customFormat="1" ht="15" customHeight="1" x14ac:dyDescent="0.2">
      <c r="B15" s="34" t="s">
        <v>1227</v>
      </c>
      <c r="C15" s="35"/>
    </row>
    <row r="16" spans="1:6" s="8" customFormat="1" ht="15" customHeight="1" x14ac:dyDescent="0.25">
      <c r="B16" s="67" t="s">
        <v>1315</v>
      </c>
      <c r="C16" s="67"/>
    </row>
    <row r="17" spans="2:3" s="8" customFormat="1" ht="15" customHeight="1" x14ac:dyDescent="0.2">
      <c r="B17" s="68" t="s">
        <v>1316</v>
      </c>
      <c r="C17" s="68"/>
    </row>
    <row r="18" spans="2:3" ht="15" x14ac:dyDescent="0.25">
      <c r="B18" s="67" t="s">
        <v>407</v>
      </c>
      <c r="C18" s="67"/>
    </row>
    <row r="19" spans="2:3" ht="13.5" x14ac:dyDescent="0.2">
      <c r="B19" s="50" t="s">
        <v>1228</v>
      </c>
      <c r="C19" s="51"/>
    </row>
    <row r="20" spans="2:3" ht="25.5" customHeight="1" x14ac:dyDescent="0.2">
      <c r="B20" s="250" t="s">
        <v>1317</v>
      </c>
      <c r="C20" s="251"/>
    </row>
  </sheetData>
  <sheetProtection password="DC30" sheet="1" objects="1" scenarios="1" selectLockedCells="1" selectUnlockedCells="1"/>
  <mergeCells count="17">
    <mergeCell ref="B16:C16"/>
    <mergeCell ref="B18:C18"/>
    <mergeCell ref="B19:C19"/>
    <mergeCell ref="B20:C20"/>
    <mergeCell ref="B6:C6"/>
    <mergeCell ref="B1:C1"/>
    <mergeCell ref="B2:C2"/>
    <mergeCell ref="B3:C3"/>
    <mergeCell ref="B4:C4"/>
    <mergeCell ref="B5:C5"/>
    <mergeCell ref="B7:C7"/>
    <mergeCell ref="B8:C8"/>
    <mergeCell ref="B11:C11"/>
    <mergeCell ref="B12:C12"/>
    <mergeCell ref="B14:C14"/>
    <mergeCell ref="B9:C9"/>
    <mergeCell ref="B10:C10"/>
  </mergeCells>
  <hyperlinks>
    <hyperlink ref="B3:C3" location="'דרישות פונקציונאליות'!A1" display="דרישות פונקציונאליות (סעיף 2.3 במפרט) "/>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88"/>
  <sheetViews>
    <sheetView rightToLeft="1" tabSelected="1" zoomScale="85" zoomScaleNormal="85" workbookViewId="0">
      <pane ySplit="1" topLeftCell="A2" activePane="bottomLeft" state="frozen"/>
      <selection pane="bottomLeft" activeCell="G63" sqref="G63"/>
    </sheetView>
  </sheetViews>
  <sheetFormatPr defaultRowHeight="14.25" x14ac:dyDescent="0.2"/>
  <cols>
    <col min="1" max="1" width="7.875" style="224" customWidth="1"/>
    <col min="2" max="2" width="10" style="224" bestFit="1" customWidth="1"/>
    <col min="3" max="3" width="55.125" style="227" customWidth="1"/>
    <col min="4" max="4" width="9.25" style="227" customWidth="1"/>
    <col min="5" max="5" width="7.375" style="1" customWidth="1"/>
    <col min="6" max="6" width="8.625" style="196" customWidth="1"/>
    <col min="7" max="7" width="16.5" style="195" customWidth="1"/>
    <col min="8" max="8" width="12" style="2" customWidth="1"/>
    <col min="9" max="9" width="41.375" style="81" customWidth="1"/>
    <col min="10" max="10" width="9" style="249"/>
    <col min="11" max="15" width="9" style="245"/>
    <col min="16" max="16" width="12.125" style="245" hidden="1" customWidth="1"/>
    <col min="17" max="17" width="0" style="245" hidden="1" customWidth="1"/>
    <col min="18" max="19" width="9" style="245"/>
    <col min="20" max="16384" width="9" style="72"/>
  </cols>
  <sheetData>
    <row r="1" spans="1:35" ht="45" customHeight="1" x14ac:dyDescent="0.2">
      <c r="A1" s="21" t="s">
        <v>0</v>
      </c>
      <c r="B1" s="21" t="s">
        <v>443</v>
      </c>
      <c r="C1" s="22" t="s">
        <v>1</v>
      </c>
      <c r="D1" s="22" t="s">
        <v>1142</v>
      </c>
      <c r="E1" s="23" t="s">
        <v>55</v>
      </c>
      <c r="F1" s="178" t="s">
        <v>56</v>
      </c>
      <c r="G1" s="178" t="s">
        <v>1047</v>
      </c>
      <c r="H1" s="24" t="s">
        <v>2</v>
      </c>
      <c r="I1" s="70" t="s">
        <v>3</v>
      </c>
      <c r="J1" s="22" t="s">
        <v>807</v>
      </c>
      <c r="K1" s="235"/>
      <c r="L1" s="235"/>
      <c r="M1" s="235"/>
      <c r="N1" s="235"/>
      <c r="O1" s="235"/>
      <c r="P1" s="235"/>
      <c r="Q1" s="235"/>
      <c r="R1" s="235"/>
      <c r="S1" s="235"/>
      <c r="T1" s="71"/>
      <c r="U1" s="71"/>
      <c r="V1" s="71"/>
      <c r="W1" s="71"/>
      <c r="X1" s="71"/>
      <c r="Y1" s="71"/>
      <c r="Z1" s="71"/>
      <c r="AA1" s="71"/>
      <c r="AB1" s="71"/>
      <c r="AC1" s="71"/>
      <c r="AD1" s="71"/>
      <c r="AE1" s="71"/>
      <c r="AF1" s="71"/>
      <c r="AG1" s="71"/>
      <c r="AH1" s="71"/>
      <c r="AI1" s="71"/>
    </row>
    <row r="2" spans="1:35" s="181" customFormat="1" ht="16.5" x14ac:dyDescent="0.2">
      <c r="A2" s="198">
        <v>1.1000000000000001</v>
      </c>
      <c r="B2" s="198"/>
      <c r="C2" s="199" t="s">
        <v>64</v>
      </c>
      <c r="D2" s="199"/>
      <c r="E2" s="199"/>
      <c r="F2" s="179"/>
      <c r="G2" s="179"/>
      <c r="H2" s="199"/>
      <c r="I2" s="180"/>
      <c r="J2" s="231"/>
      <c r="K2" s="235"/>
      <c r="L2" s="235"/>
      <c r="M2" s="235"/>
      <c r="N2" s="235"/>
      <c r="O2" s="235"/>
      <c r="P2" s="235"/>
      <c r="Q2" s="235"/>
      <c r="R2" s="235"/>
      <c r="S2" s="235"/>
      <c r="T2" s="71"/>
      <c r="U2" s="71"/>
      <c r="V2" s="71"/>
      <c r="W2" s="71"/>
      <c r="X2" s="71"/>
      <c r="Y2" s="71"/>
      <c r="Z2" s="71"/>
      <c r="AA2" s="71"/>
      <c r="AB2" s="71"/>
      <c r="AC2" s="71"/>
      <c r="AD2" s="71"/>
      <c r="AE2" s="71"/>
      <c r="AF2" s="71"/>
      <c r="AG2" s="71"/>
      <c r="AH2" s="71"/>
      <c r="AI2" s="71"/>
    </row>
    <row r="3" spans="1:35" s="181" customFormat="1" ht="66" x14ac:dyDescent="0.3">
      <c r="A3" s="82" t="s">
        <v>4</v>
      </c>
      <c r="B3" s="82" t="s">
        <v>444</v>
      </c>
      <c r="C3" s="89" t="s">
        <v>58</v>
      </c>
      <c r="D3" s="200">
        <v>3</v>
      </c>
      <c r="E3" s="201"/>
      <c r="F3" s="197"/>
      <c r="G3" s="25"/>
      <c r="H3" s="228" t="s">
        <v>62</v>
      </c>
      <c r="I3" s="182"/>
      <c r="J3" s="236">
        <f>(IF(H3="רצוי",$Q$3,$Q$4))*(IF(G3="קיים במוצר",$Q$6,IF(G3="קיים ברכיב צד ג",$Q$7,IF(G3="דורש פיתוח",$Q$8,$Q$9))))*D3</f>
        <v>0</v>
      </c>
      <c r="K3" s="235"/>
      <c r="L3" s="237" t="s">
        <v>808</v>
      </c>
      <c r="M3" s="238">
        <f>SUM(J3:J404)</f>
        <v>0</v>
      </c>
      <c r="N3" s="235"/>
      <c r="O3" s="235"/>
      <c r="P3" s="239" t="s">
        <v>63</v>
      </c>
      <c r="Q3" s="239">
        <v>1</v>
      </c>
      <c r="R3" s="235"/>
      <c r="S3" s="235"/>
      <c r="T3" s="71"/>
      <c r="U3" s="71"/>
      <c r="V3" s="71"/>
      <c r="W3" s="71"/>
      <c r="X3" s="71"/>
      <c r="Y3" s="71"/>
      <c r="Z3" s="71"/>
      <c r="AA3" s="71"/>
      <c r="AB3" s="71"/>
      <c r="AC3" s="71"/>
      <c r="AD3" s="71"/>
      <c r="AE3" s="71"/>
      <c r="AF3" s="71"/>
      <c r="AG3" s="71"/>
      <c r="AH3" s="71"/>
      <c r="AI3" s="71"/>
    </row>
    <row r="4" spans="1:35" s="181" customFormat="1" ht="16.5" x14ac:dyDescent="0.3">
      <c r="A4" s="82" t="s">
        <v>5</v>
      </c>
      <c r="B4" s="82" t="s">
        <v>445</v>
      </c>
      <c r="C4" s="89" t="s">
        <v>59</v>
      </c>
      <c r="D4" s="200">
        <v>3</v>
      </c>
      <c r="E4" s="201"/>
      <c r="F4" s="197"/>
      <c r="G4" s="25"/>
      <c r="H4" s="228" t="s">
        <v>62</v>
      </c>
      <c r="I4" s="182"/>
      <c r="J4" s="236">
        <f t="shared" ref="J4:J14" si="0">(IF(H4="רצוי",$Q$3,$Q$4))*(IF(G4="קיים במוצר",$Q$6,IF(G4="קיים ברכיב צד ג",$Q$7,IF(G4="דורש פיתוח",$Q$8,$Q$9))))*D4</f>
        <v>0</v>
      </c>
      <c r="K4" s="235"/>
      <c r="L4" s="235"/>
      <c r="M4" s="235"/>
      <c r="N4" s="235"/>
      <c r="O4" s="235"/>
      <c r="P4" s="239" t="s">
        <v>62</v>
      </c>
      <c r="Q4" s="239">
        <v>4</v>
      </c>
      <c r="R4" s="235"/>
      <c r="S4" s="235"/>
      <c r="T4" s="71"/>
      <c r="U4" s="71"/>
      <c r="V4" s="71"/>
      <c r="W4" s="71"/>
      <c r="X4" s="71"/>
      <c r="Y4" s="71"/>
      <c r="Z4" s="71"/>
      <c r="AA4" s="71"/>
      <c r="AB4" s="71"/>
      <c r="AC4" s="71"/>
      <c r="AD4" s="71"/>
      <c r="AE4" s="71"/>
      <c r="AF4" s="71"/>
      <c r="AG4" s="71"/>
      <c r="AH4" s="71"/>
      <c r="AI4" s="71"/>
    </row>
    <row r="5" spans="1:35" s="181" customFormat="1" ht="39" customHeight="1" x14ac:dyDescent="0.3">
      <c r="A5" s="82" t="s">
        <v>6</v>
      </c>
      <c r="B5" s="82" t="s">
        <v>446</v>
      </c>
      <c r="C5" s="83" t="s">
        <v>1048</v>
      </c>
      <c r="D5" s="200">
        <v>3</v>
      </c>
      <c r="E5" s="201"/>
      <c r="F5" s="197"/>
      <c r="G5" s="25"/>
      <c r="H5" s="228" t="s">
        <v>63</v>
      </c>
      <c r="I5" s="183"/>
      <c r="J5" s="236">
        <f t="shared" si="0"/>
        <v>0</v>
      </c>
      <c r="K5" s="235"/>
      <c r="L5" s="235"/>
      <c r="M5" s="235"/>
      <c r="N5" s="235"/>
      <c r="O5" s="235"/>
      <c r="P5" s="235"/>
      <c r="Q5" s="235"/>
      <c r="R5" s="235"/>
      <c r="S5" s="235"/>
      <c r="T5" s="71"/>
      <c r="U5" s="71"/>
      <c r="V5" s="71"/>
      <c r="W5" s="71"/>
      <c r="X5" s="71"/>
      <c r="Y5" s="71"/>
      <c r="Z5" s="71"/>
      <c r="AA5" s="71"/>
      <c r="AB5" s="71"/>
      <c r="AC5" s="71"/>
      <c r="AD5" s="71"/>
      <c r="AE5" s="71"/>
      <c r="AF5" s="71"/>
      <c r="AG5" s="71"/>
      <c r="AH5" s="71"/>
      <c r="AI5" s="71"/>
    </row>
    <row r="6" spans="1:35" s="181" customFormat="1" ht="66" x14ac:dyDescent="0.2">
      <c r="A6" s="82" t="s">
        <v>7</v>
      </c>
      <c r="B6" s="82" t="s">
        <v>447</v>
      </c>
      <c r="C6" s="84" t="s">
        <v>1264</v>
      </c>
      <c r="D6" s="200">
        <v>2</v>
      </c>
      <c r="E6" s="201"/>
      <c r="F6" s="197"/>
      <c r="G6" s="25"/>
      <c r="H6" s="228" t="s">
        <v>62</v>
      </c>
      <c r="I6" s="182"/>
      <c r="J6" s="236">
        <f t="shared" si="0"/>
        <v>0</v>
      </c>
      <c r="K6" s="235"/>
      <c r="L6" s="240" t="s">
        <v>1224</v>
      </c>
      <c r="M6" s="238">
        <v>12400</v>
      </c>
      <c r="N6" s="235"/>
      <c r="O6" s="235"/>
      <c r="P6" s="239" t="s">
        <v>803</v>
      </c>
      <c r="Q6" s="239">
        <v>10</v>
      </c>
      <c r="R6" s="235"/>
      <c r="S6" s="235"/>
      <c r="T6" s="71"/>
      <c r="U6" s="71"/>
      <c r="V6" s="71"/>
      <c r="W6" s="71"/>
      <c r="X6" s="71"/>
      <c r="Y6" s="71"/>
      <c r="Z6" s="71"/>
      <c r="AA6" s="71"/>
      <c r="AB6" s="71"/>
      <c r="AC6" s="71"/>
      <c r="AD6" s="71"/>
      <c r="AE6" s="71"/>
      <c r="AF6" s="71"/>
      <c r="AG6" s="71"/>
      <c r="AH6" s="71"/>
      <c r="AI6" s="71"/>
    </row>
    <row r="7" spans="1:35" s="181" customFormat="1" ht="36.75" customHeight="1" thickBot="1" x14ac:dyDescent="0.35">
      <c r="A7" s="82" t="s">
        <v>8</v>
      </c>
      <c r="B7" s="82" t="s">
        <v>448</v>
      </c>
      <c r="C7" s="84" t="s">
        <v>1088</v>
      </c>
      <c r="D7" s="200">
        <v>1</v>
      </c>
      <c r="E7" s="201"/>
      <c r="F7" s="197"/>
      <c r="G7" s="25"/>
      <c r="H7" s="228" t="s">
        <v>63</v>
      </c>
      <c r="I7" s="183"/>
      <c r="J7" s="236">
        <f t="shared" si="0"/>
        <v>0</v>
      </c>
      <c r="K7" s="235"/>
      <c r="L7" s="235"/>
      <c r="M7" s="235"/>
      <c r="N7" s="235"/>
      <c r="O7" s="235"/>
      <c r="P7" s="241" t="s">
        <v>804</v>
      </c>
      <c r="Q7" s="241">
        <v>5</v>
      </c>
      <c r="R7" s="235"/>
      <c r="S7" s="235"/>
      <c r="T7" s="71"/>
      <c r="U7" s="71"/>
      <c r="V7" s="71"/>
      <c r="W7" s="71"/>
      <c r="X7" s="71"/>
      <c r="Y7" s="71"/>
      <c r="Z7" s="71"/>
      <c r="AA7" s="71"/>
      <c r="AB7" s="71"/>
      <c r="AC7" s="71"/>
      <c r="AD7" s="71"/>
      <c r="AE7" s="71"/>
      <c r="AF7" s="71"/>
      <c r="AG7" s="71"/>
      <c r="AH7" s="71"/>
      <c r="AI7" s="71"/>
    </row>
    <row r="8" spans="1:35" s="181" customFormat="1" ht="51" customHeight="1" thickTop="1" thickBot="1" x14ac:dyDescent="0.25">
      <c r="A8" s="82" t="s">
        <v>9</v>
      </c>
      <c r="B8" s="82" t="s">
        <v>449</v>
      </c>
      <c r="C8" s="85" t="s">
        <v>1089</v>
      </c>
      <c r="D8" s="200">
        <v>1</v>
      </c>
      <c r="E8" s="201"/>
      <c r="F8" s="197"/>
      <c r="G8" s="25"/>
      <c r="H8" s="228" t="s">
        <v>63</v>
      </c>
      <c r="I8" s="182"/>
      <c r="J8" s="236">
        <f t="shared" si="0"/>
        <v>0</v>
      </c>
      <c r="K8" s="235"/>
      <c r="L8" s="240" t="s">
        <v>1225</v>
      </c>
      <c r="M8" s="242">
        <f>(M3/M6)*100</f>
        <v>0</v>
      </c>
      <c r="N8" s="235"/>
      <c r="O8" s="235"/>
      <c r="P8" s="241" t="s">
        <v>805</v>
      </c>
      <c r="Q8" s="241">
        <v>2</v>
      </c>
      <c r="R8" s="235"/>
      <c r="S8" s="235"/>
      <c r="T8" s="71"/>
      <c r="U8" s="71"/>
      <c r="V8" s="71"/>
      <c r="W8" s="71"/>
      <c r="X8" s="71"/>
      <c r="Y8" s="71"/>
      <c r="Z8" s="71"/>
      <c r="AA8" s="71"/>
      <c r="AB8" s="71"/>
      <c r="AC8" s="71"/>
      <c r="AD8" s="71"/>
      <c r="AE8" s="71"/>
      <c r="AF8" s="71"/>
      <c r="AG8" s="71"/>
      <c r="AH8" s="71"/>
      <c r="AI8" s="71"/>
    </row>
    <row r="9" spans="1:35" s="181" customFormat="1" ht="18" thickTop="1" thickBot="1" x14ac:dyDescent="0.25">
      <c r="A9" s="82" t="s">
        <v>442</v>
      </c>
      <c r="B9" s="82" t="s">
        <v>450</v>
      </c>
      <c r="C9" s="84" t="s">
        <v>61</v>
      </c>
      <c r="D9" s="200">
        <v>2</v>
      </c>
      <c r="E9" s="201"/>
      <c r="F9" s="197"/>
      <c r="G9" s="25"/>
      <c r="H9" s="228" t="s">
        <v>63</v>
      </c>
      <c r="I9" s="182"/>
      <c r="J9" s="236">
        <f t="shared" si="0"/>
        <v>0</v>
      </c>
      <c r="K9" s="235"/>
      <c r="L9" s="235"/>
      <c r="M9" s="235"/>
      <c r="N9" s="235"/>
      <c r="O9" s="235"/>
      <c r="P9" s="241" t="s">
        <v>806</v>
      </c>
      <c r="Q9" s="241">
        <v>0</v>
      </c>
      <c r="R9" s="235"/>
      <c r="S9" s="235"/>
      <c r="T9" s="71"/>
      <c r="U9" s="71"/>
      <c r="V9" s="71"/>
      <c r="W9" s="71"/>
      <c r="X9" s="71"/>
      <c r="Y9" s="71"/>
      <c r="Z9" s="71"/>
      <c r="AA9" s="71"/>
      <c r="AB9" s="71"/>
      <c r="AC9" s="71"/>
      <c r="AD9" s="71"/>
      <c r="AE9" s="71"/>
      <c r="AF9" s="71"/>
      <c r="AG9" s="71"/>
      <c r="AH9" s="71"/>
      <c r="AI9" s="71"/>
    </row>
    <row r="10" spans="1:35" s="181" customFormat="1" ht="61.5" thickTop="1" thickBot="1" x14ac:dyDescent="0.25">
      <c r="A10" s="82" t="s">
        <v>1041</v>
      </c>
      <c r="B10" s="82" t="s">
        <v>1042</v>
      </c>
      <c r="C10" s="84" t="s">
        <v>1069</v>
      </c>
      <c r="D10" s="200">
        <v>1</v>
      </c>
      <c r="E10" s="201"/>
      <c r="F10" s="197"/>
      <c r="G10" s="25"/>
      <c r="H10" s="228" t="s">
        <v>63</v>
      </c>
      <c r="I10" s="182"/>
      <c r="J10" s="236">
        <f t="shared" si="0"/>
        <v>0</v>
      </c>
      <c r="K10" s="235"/>
      <c r="L10" s="240" t="s">
        <v>1226</v>
      </c>
      <c r="M10" s="242">
        <f>(M3/M6)*70</f>
        <v>0</v>
      </c>
      <c r="N10" s="235"/>
      <c r="O10" s="235"/>
      <c r="P10" s="235"/>
      <c r="Q10" s="235"/>
      <c r="R10" s="235"/>
      <c r="S10" s="235"/>
      <c r="T10" s="71"/>
      <c r="U10" s="71"/>
      <c r="V10" s="71"/>
      <c r="W10" s="71"/>
      <c r="X10" s="71"/>
      <c r="Y10" s="71"/>
      <c r="Z10" s="71"/>
      <c r="AA10" s="71"/>
      <c r="AB10" s="71"/>
      <c r="AC10" s="71"/>
      <c r="AD10" s="71"/>
      <c r="AE10" s="71"/>
      <c r="AF10" s="71"/>
      <c r="AG10" s="71"/>
      <c r="AH10" s="71"/>
      <c r="AI10" s="71"/>
    </row>
    <row r="11" spans="1:35" s="181" customFormat="1" ht="36.75" customHeight="1" thickTop="1" x14ac:dyDescent="0.2">
      <c r="A11" s="82" t="s">
        <v>1043</v>
      </c>
      <c r="B11" s="82" t="s">
        <v>1044</v>
      </c>
      <c r="C11" s="84" t="s">
        <v>1266</v>
      </c>
      <c r="D11" s="200">
        <v>1</v>
      </c>
      <c r="E11" s="201"/>
      <c r="F11" s="197"/>
      <c r="G11" s="25"/>
      <c r="H11" s="228" t="s">
        <v>63</v>
      </c>
      <c r="I11" s="182"/>
      <c r="J11" s="236">
        <f t="shared" si="0"/>
        <v>0</v>
      </c>
      <c r="K11" s="235"/>
      <c r="L11" s="239"/>
      <c r="M11" s="239"/>
      <c r="N11" s="235"/>
      <c r="O11" s="235"/>
      <c r="P11" s="243"/>
      <c r="Q11" s="243"/>
      <c r="R11" s="235"/>
      <c r="S11" s="235"/>
      <c r="T11" s="71"/>
      <c r="U11" s="71"/>
      <c r="V11" s="71"/>
      <c r="W11" s="71"/>
      <c r="X11" s="71"/>
      <c r="Y11" s="71"/>
      <c r="Z11" s="71"/>
      <c r="AA11" s="71"/>
      <c r="AB11" s="71"/>
      <c r="AC11" s="71"/>
      <c r="AD11" s="71"/>
      <c r="AE11" s="71"/>
      <c r="AF11" s="71"/>
      <c r="AG11" s="71"/>
      <c r="AH11" s="71"/>
      <c r="AI11" s="71"/>
    </row>
    <row r="12" spans="1:35" s="181" customFormat="1" ht="36.75" customHeight="1" x14ac:dyDescent="0.2">
      <c r="A12" s="82" t="s">
        <v>1045</v>
      </c>
      <c r="B12" s="82" t="s">
        <v>1046</v>
      </c>
      <c r="C12" s="84" t="s">
        <v>1082</v>
      </c>
      <c r="D12" s="200">
        <v>1</v>
      </c>
      <c r="E12" s="201"/>
      <c r="F12" s="197"/>
      <c r="G12" s="25"/>
      <c r="H12" s="228" t="s">
        <v>63</v>
      </c>
      <c r="I12" s="182"/>
      <c r="J12" s="236">
        <f t="shared" si="0"/>
        <v>0</v>
      </c>
      <c r="K12" s="235"/>
      <c r="L12" s="239"/>
      <c r="M12" s="239"/>
      <c r="N12" s="235"/>
      <c r="O12" s="235"/>
      <c r="P12" s="243"/>
      <c r="Q12" s="243"/>
      <c r="R12" s="235"/>
      <c r="S12" s="235"/>
      <c r="T12" s="71"/>
      <c r="U12" s="71"/>
      <c r="V12" s="71"/>
      <c r="W12" s="71"/>
      <c r="X12" s="71"/>
      <c r="Y12" s="71"/>
      <c r="Z12" s="71"/>
      <c r="AA12" s="71"/>
      <c r="AB12" s="71"/>
      <c r="AC12" s="71"/>
      <c r="AD12" s="71"/>
      <c r="AE12" s="71"/>
      <c r="AF12" s="71"/>
      <c r="AG12" s="71"/>
      <c r="AH12" s="71"/>
      <c r="AI12" s="71"/>
    </row>
    <row r="13" spans="1:35" s="181" customFormat="1" ht="36.75" customHeight="1" x14ac:dyDescent="0.3">
      <c r="A13" s="82" t="s">
        <v>1068</v>
      </c>
      <c r="B13" s="82" t="s">
        <v>1067</v>
      </c>
      <c r="C13" s="84" t="s">
        <v>1081</v>
      </c>
      <c r="D13" s="200">
        <v>1</v>
      </c>
      <c r="E13" s="201"/>
      <c r="F13" s="197"/>
      <c r="G13" s="25"/>
      <c r="H13" s="228" t="s">
        <v>63</v>
      </c>
      <c r="I13" s="183"/>
      <c r="J13" s="236">
        <f t="shared" si="0"/>
        <v>0</v>
      </c>
      <c r="K13" s="235"/>
      <c r="L13" s="235"/>
      <c r="M13" s="235"/>
      <c r="N13" s="235"/>
      <c r="O13" s="235"/>
      <c r="P13" s="243"/>
      <c r="Q13" s="243"/>
      <c r="R13" s="235"/>
      <c r="S13" s="235"/>
      <c r="T13" s="71"/>
      <c r="U13" s="71"/>
      <c r="V13" s="71"/>
      <c r="W13" s="71"/>
      <c r="X13" s="71"/>
      <c r="Y13" s="71"/>
      <c r="Z13" s="71"/>
      <c r="AA13" s="71"/>
      <c r="AB13" s="71"/>
      <c r="AC13" s="71"/>
      <c r="AD13" s="71"/>
      <c r="AE13" s="71"/>
      <c r="AF13" s="71"/>
      <c r="AG13" s="71"/>
      <c r="AH13" s="71"/>
      <c r="AI13" s="71"/>
    </row>
    <row r="14" spans="1:35" s="181" customFormat="1" ht="66" x14ac:dyDescent="0.2">
      <c r="A14" s="82" t="s">
        <v>1083</v>
      </c>
      <c r="B14" s="82" t="s">
        <v>1084</v>
      </c>
      <c r="C14" s="84" t="s">
        <v>1085</v>
      </c>
      <c r="D14" s="200">
        <v>3</v>
      </c>
      <c r="E14" s="201"/>
      <c r="F14" s="197"/>
      <c r="G14" s="25"/>
      <c r="H14" s="228" t="s">
        <v>63</v>
      </c>
      <c r="J14" s="236">
        <f t="shared" si="0"/>
        <v>0</v>
      </c>
      <c r="K14" s="235"/>
      <c r="L14" s="235"/>
      <c r="M14" s="235"/>
      <c r="N14" s="235"/>
      <c r="O14" s="235"/>
      <c r="P14" s="235"/>
      <c r="Q14" s="235"/>
      <c r="R14" s="235"/>
      <c r="S14" s="235"/>
      <c r="T14" s="71"/>
      <c r="U14" s="71"/>
      <c r="V14" s="71"/>
      <c r="W14" s="71"/>
      <c r="X14" s="71"/>
      <c r="Y14" s="71"/>
      <c r="Z14" s="71"/>
      <c r="AA14" s="71"/>
      <c r="AB14" s="71"/>
      <c r="AC14" s="71"/>
      <c r="AD14" s="71"/>
      <c r="AE14" s="71"/>
      <c r="AF14" s="71"/>
      <c r="AG14" s="71"/>
      <c r="AH14" s="71"/>
      <c r="AI14" s="71"/>
    </row>
    <row r="15" spans="1:35" s="181" customFormat="1" ht="16.5" x14ac:dyDescent="0.2">
      <c r="A15" s="198">
        <v>1.2</v>
      </c>
      <c r="B15" s="198"/>
      <c r="C15" s="202" t="s">
        <v>65</v>
      </c>
      <c r="D15" s="202"/>
      <c r="E15" s="202"/>
      <c r="F15" s="184"/>
      <c r="G15" s="184"/>
      <c r="H15" s="202"/>
      <c r="I15" s="185"/>
      <c r="J15" s="231"/>
      <c r="K15" s="235"/>
      <c r="L15" s="235"/>
      <c r="M15" s="235"/>
      <c r="N15" s="235"/>
      <c r="O15" s="235"/>
      <c r="P15" s="235"/>
      <c r="Q15" s="235"/>
      <c r="R15" s="235"/>
      <c r="S15" s="235"/>
      <c r="T15" s="71"/>
      <c r="U15" s="71"/>
      <c r="V15" s="71"/>
      <c r="W15" s="71"/>
      <c r="X15" s="71"/>
      <c r="Y15" s="71"/>
      <c r="Z15" s="71"/>
      <c r="AA15" s="71"/>
      <c r="AB15" s="71"/>
      <c r="AC15" s="71"/>
      <c r="AD15" s="71"/>
      <c r="AE15" s="71"/>
      <c r="AF15" s="71"/>
      <c r="AG15" s="71"/>
      <c r="AH15" s="71"/>
      <c r="AI15" s="71"/>
    </row>
    <row r="16" spans="1:35" s="181" customFormat="1" ht="16.5" x14ac:dyDescent="0.2">
      <c r="A16" s="86" t="s">
        <v>10</v>
      </c>
      <c r="B16" s="86" t="s">
        <v>452</v>
      </c>
      <c r="C16" s="87" t="s">
        <v>66</v>
      </c>
      <c r="D16" s="203"/>
      <c r="E16" s="26" t="s">
        <v>57</v>
      </c>
      <c r="F16" s="4"/>
      <c r="G16" s="186"/>
      <c r="H16" s="229"/>
      <c r="I16" s="187"/>
      <c r="J16" s="244">
        <f>(IF(H16="רצוי",$Q$3,$Q$4))*(IF(G16="קיים במוצר",$Q$6,IF(G16="קיים ברכיב צד ג",$Q$7,IF(G16="דורש פיתוח",$Q$8,$Q$9))))</f>
        <v>0</v>
      </c>
      <c r="K16" s="235"/>
      <c r="L16" s="235"/>
      <c r="M16" s="235"/>
      <c r="N16" s="235"/>
      <c r="O16" s="235"/>
      <c r="P16" s="235"/>
      <c r="Q16" s="235"/>
      <c r="R16" s="235"/>
      <c r="S16" s="235"/>
      <c r="T16" s="71"/>
      <c r="U16" s="71"/>
      <c r="V16" s="71"/>
      <c r="W16" s="71"/>
      <c r="X16" s="71"/>
      <c r="Y16" s="71"/>
      <c r="Z16" s="71"/>
      <c r="AA16" s="71"/>
      <c r="AB16" s="71"/>
      <c r="AC16" s="71"/>
      <c r="AD16" s="71"/>
      <c r="AE16" s="71"/>
      <c r="AF16" s="71"/>
      <c r="AG16" s="71"/>
      <c r="AH16" s="71"/>
      <c r="AI16" s="71"/>
    </row>
    <row r="17" spans="1:35" s="181" customFormat="1" ht="49.5" x14ac:dyDescent="0.2">
      <c r="A17" s="86" t="s">
        <v>11</v>
      </c>
      <c r="B17" s="86" t="s">
        <v>453</v>
      </c>
      <c r="C17" s="90" t="s">
        <v>1049</v>
      </c>
      <c r="D17" s="203"/>
      <c r="E17" s="26" t="s">
        <v>57</v>
      </c>
      <c r="F17" s="4"/>
      <c r="G17" s="186"/>
      <c r="H17" s="229"/>
      <c r="I17" s="187"/>
      <c r="J17" s="244">
        <f>(IF(H17="רצוי",$Q$3,$Q$4))*(IF(G17="קיים במוצר",$Q$6,IF(G17="קיים ברכיב צד ג",$Q$7,IF(G17="דורש פיתוח",$Q$8,$Q$9))))</f>
        <v>0</v>
      </c>
      <c r="K17" s="235"/>
      <c r="L17" s="235"/>
      <c r="M17" s="235"/>
      <c r="N17" s="235"/>
      <c r="O17" s="235"/>
      <c r="P17" s="235"/>
      <c r="Q17" s="235"/>
      <c r="R17" s="235"/>
      <c r="S17" s="235"/>
      <c r="T17" s="71"/>
      <c r="U17" s="71"/>
      <c r="V17" s="71"/>
      <c r="W17" s="71"/>
      <c r="X17" s="71"/>
      <c r="Y17" s="71"/>
      <c r="Z17" s="71"/>
      <c r="AA17" s="71"/>
      <c r="AB17" s="71"/>
      <c r="AC17" s="71"/>
      <c r="AD17" s="71"/>
      <c r="AE17" s="71"/>
      <c r="AF17" s="71"/>
      <c r="AG17" s="71"/>
      <c r="AH17" s="71"/>
      <c r="AI17" s="71"/>
    </row>
    <row r="18" spans="1:35" s="181" customFormat="1" ht="16.5" x14ac:dyDescent="0.3">
      <c r="A18" s="86" t="s">
        <v>12</v>
      </c>
      <c r="B18" s="86" t="s">
        <v>454</v>
      </c>
      <c r="C18" s="89" t="s">
        <v>72</v>
      </c>
      <c r="D18" s="203"/>
      <c r="E18" s="26" t="s">
        <v>57</v>
      </c>
      <c r="F18" s="4"/>
      <c r="G18" s="186"/>
      <c r="H18" s="229"/>
      <c r="I18" s="188"/>
      <c r="J18" s="244">
        <f>(IF(H18="רצוי",$Q$3,$Q$4))*(IF(G18="קיים במוצר",$Q$6,IF(G18="קיים ברכיב צד ג",$Q$7,IF(G18="דורש פיתוח",$Q$8,$Q$9))))</f>
        <v>0</v>
      </c>
      <c r="K18" s="235"/>
      <c r="L18" s="235"/>
      <c r="M18" s="235"/>
      <c r="N18" s="235"/>
      <c r="O18" s="235"/>
      <c r="P18" s="235"/>
      <c r="Q18" s="235"/>
      <c r="R18" s="235"/>
      <c r="S18" s="235"/>
      <c r="T18" s="71"/>
      <c r="U18" s="71"/>
      <c r="V18" s="71"/>
      <c r="W18" s="71"/>
      <c r="X18" s="71"/>
      <c r="Y18" s="71"/>
      <c r="Z18" s="71"/>
      <c r="AA18" s="71"/>
      <c r="AB18" s="71"/>
      <c r="AC18" s="71"/>
      <c r="AD18" s="71"/>
      <c r="AE18" s="71"/>
      <c r="AF18" s="71"/>
      <c r="AG18" s="71"/>
      <c r="AH18" s="71"/>
      <c r="AI18" s="71"/>
    </row>
    <row r="19" spans="1:35" s="181" customFormat="1" ht="33" x14ac:dyDescent="0.2">
      <c r="A19" s="86" t="s">
        <v>13</v>
      </c>
      <c r="B19" s="86" t="s">
        <v>1074</v>
      </c>
      <c r="C19" s="90" t="s">
        <v>1267</v>
      </c>
      <c r="D19" s="203"/>
      <c r="E19" s="26" t="s">
        <v>57</v>
      </c>
      <c r="F19" s="4"/>
      <c r="G19" s="186"/>
      <c r="H19" s="229"/>
      <c r="I19" s="188"/>
      <c r="J19" s="244"/>
      <c r="K19" s="235"/>
      <c r="L19" s="235"/>
      <c r="M19" s="235"/>
      <c r="N19" s="235"/>
      <c r="O19" s="235"/>
      <c r="P19" s="235"/>
      <c r="Q19" s="235"/>
      <c r="R19" s="235"/>
      <c r="S19" s="235"/>
      <c r="T19" s="71"/>
      <c r="U19" s="71"/>
      <c r="V19" s="71"/>
      <c r="W19" s="71"/>
      <c r="X19" s="71"/>
      <c r="Y19" s="71"/>
      <c r="Z19" s="71"/>
      <c r="AA19" s="71"/>
      <c r="AB19" s="71"/>
      <c r="AC19" s="71"/>
      <c r="AD19" s="71"/>
      <c r="AE19" s="71"/>
      <c r="AF19" s="71"/>
      <c r="AG19" s="71"/>
      <c r="AH19" s="71"/>
      <c r="AI19" s="71"/>
    </row>
    <row r="20" spans="1:35" s="181" customFormat="1" ht="33" x14ac:dyDescent="0.2">
      <c r="A20" s="86" t="s">
        <v>13</v>
      </c>
      <c r="B20" s="86" t="s">
        <v>455</v>
      </c>
      <c r="C20" s="90" t="s">
        <v>1050</v>
      </c>
      <c r="D20" s="200">
        <v>1</v>
      </c>
      <c r="E20" s="201"/>
      <c r="F20" s="197"/>
      <c r="G20" s="25"/>
      <c r="H20" s="230" t="s">
        <v>62</v>
      </c>
      <c r="I20" s="182"/>
      <c r="J20" s="236">
        <f>(IF(H20="רצוי",$Q$3,$Q$4))*(IF(G20="קיים במוצר",$Q$6,IF(G20="קיים ברכיב צד ג",$Q$7,IF(G20="דורש פיתוח",$Q$8,$Q$9))))*D20</f>
        <v>0</v>
      </c>
      <c r="K20" s="235"/>
      <c r="L20" s="235"/>
      <c r="M20" s="235"/>
      <c r="N20" s="235"/>
      <c r="O20" s="235"/>
      <c r="P20" s="235"/>
      <c r="Q20" s="235"/>
      <c r="R20" s="235"/>
      <c r="S20" s="235"/>
      <c r="T20" s="71"/>
      <c r="U20" s="71"/>
      <c r="V20" s="71"/>
      <c r="W20" s="71"/>
      <c r="X20" s="71"/>
      <c r="Y20" s="71"/>
      <c r="Z20" s="71"/>
      <c r="AA20" s="71"/>
      <c r="AB20" s="71"/>
      <c r="AC20" s="71"/>
      <c r="AD20" s="71"/>
      <c r="AE20" s="71"/>
      <c r="AF20" s="71"/>
      <c r="AG20" s="71"/>
      <c r="AH20" s="71"/>
      <c r="AI20" s="71"/>
    </row>
    <row r="21" spans="1:35" s="181" customFormat="1" ht="33" x14ac:dyDescent="0.2">
      <c r="A21" s="86" t="s">
        <v>14</v>
      </c>
      <c r="B21" s="86" t="s">
        <v>456</v>
      </c>
      <c r="C21" s="90" t="s">
        <v>67</v>
      </c>
      <c r="D21" s="200">
        <v>1</v>
      </c>
      <c r="E21" s="201"/>
      <c r="F21" s="197"/>
      <c r="G21" s="25"/>
      <c r="H21" s="230" t="s">
        <v>62</v>
      </c>
      <c r="I21" s="182"/>
      <c r="J21" s="236">
        <f t="shared" ref="J21:J34" si="1">(IF(H21="רצוי",$Q$3,$Q$4))*(IF(G21="קיים במוצר",$Q$6,IF(G21="קיים ברכיב צד ג",$Q$7,IF(G21="דורש פיתוח",$Q$8,$Q$9))))*D21</f>
        <v>0</v>
      </c>
      <c r="K21" s="235"/>
      <c r="L21" s="235"/>
      <c r="M21" s="235"/>
      <c r="N21" s="235"/>
      <c r="O21" s="235"/>
      <c r="P21" s="235"/>
      <c r="Q21" s="235"/>
      <c r="R21" s="235"/>
      <c r="S21" s="235"/>
      <c r="T21" s="71"/>
      <c r="U21" s="71"/>
      <c r="V21" s="71"/>
      <c r="W21" s="71"/>
      <c r="X21" s="71"/>
      <c r="Y21" s="71"/>
      <c r="Z21" s="71"/>
      <c r="AA21" s="71"/>
      <c r="AB21" s="71"/>
      <c r="AC21" s="71"/>
      <c r="AD21" s="71"/>
      <c r="AE21" s="71"/>
      <c r="AF21" s="71"/>
      <c r="AG21" s="71"/>
      <c r="AH21" s="71"/>
      <c r="AI21" s="71"/>
    </row>
    <row r="22" spans="1:35" s="181" customFormat="1" ht="33" x14ac:dyDescent="0.2">
      <c r="A22" s="86" t="s">
        <v>15</v>
      </c>
      <c r="B22" s="86" t="s">
        <v>457</v>
      </c>
      <c r="C22" s="90" t="s">
        <v>68</v>
      </c>
      <c r="D22" s="200">
        <v>1</v>
      </c>
      <c r="E22" s="201"/>
      <c r="F22" s="197"/>
      <c r="G22" s="25"/>
      <c r="H22" s="230" t="s">
        <v>62</v>
      </c>
      <c r="I22" s="182"/>
      <c r="J22" s="236">
        <f t="shared" si="1"/>
        <v>0</v>
      </c>
      <c r="K22" s="235"/>
      <c r="L22" s="235"/>
      <c r="M22" s="235"/>
      <c r="N22" s="235"/>
      <c r="O22" s="235"/>
      <c r="P22" s="235"/>
      <c r="Q22" s="235"/>
      <c r="R22" s="235"/>
      <c r="S22" s="235"/>
      <c r="T22" s="71"/>
      <c r="U22" s="71"/>
      <c r="V22" s="71"/>
      <c r="W22" s="71"/>
      <c r="X22" s="71"/>
      <c r="Y22" s="71"/>
      <c r="Z22" s="71"/>
      <c r="AA22" s="71"/>
      <c r="AB22" s="71"/>
      <c r="AC22" s="71"/>
      <c r="AD22" s="71"/>
      <c r="AE22" s="71"/>
      <c r="AF22" s="71"/>
      <c r="AG22" s="71"/>
      <c r="AH22" s="71"/>
      <c r="AI22" s="71"/>
    </row>
    <row r="23" spans="1:35" s="181" customFormat="1" ht="38.25" customHeight="1" x14ac:dyDescent="0.2">
      <c r="A23" s="86" t="s">
        <v>16</v>
      </c>
      <c r="B23" s="86" t="s">
        <v>458</v>
      </c>
      <c r="C23" s="85" t="s">
        <v>69</v>
      </c>
      <c r="D23" s="200">
        <v>1</v>
      </c>
      <c r="E23" s="201"/>
      <c r="F23" s="197"/>
      <c r="G23" s="25"/>
      <c r="H23" s="230" t="s">
        <v>62</v>
      </c>
      <c r="I23" s="189"/>
      <c r="J23" s="236">
        <f t="shared" si="1"/>
        <v>0</v>
      </c>
      <c r="K23" s="235"/>
      <c r="L23" s="235"/>
      <c r="M23" s="235"/>
      <c r="N23" s="235"/>
      <c r="O23" s="235"/>
      <c r="P23" s="235"/>
      <c r="Q23" s="235"/>
      <c r="R23" s="235"/>
      <c r="S23" s="235"/>
      <c r="T23" s="71"/>
      <c r="U23" s="71"/>
      <c r="V23" s="71"/>
      <c r="W23" s="71"/>
      <c r="X23" s="71"/>
      <c r="Y23" s="71"/>
      <c r="Z23" s="71"/>
      <c r="AA23" s="71"/>
      <c r="AB23" s="71"/>
      <c r="AC23" s="71"/>
      <c r="AD23" s="71"/>
      <c r="AE23" s="71"/>
      <c r="AF23" s="71"/>
      <c r="AG23" s="71"/>
      <c r="AH23" s="71"/>
      <c r="AI23" s="71"/>
    </row>
    <row r="24" spans="1:35" s="181" customFormat="1" ht="16.5" x14ac:dyDescent="0.3">
      <c r="A24" s="86" t="s">
        <v>17</v>
      </c>
      <c r="B24" s="86" t="s">
        <v>459</v>
      </c>
      <c r="C24" s="89" t="s">
        <v>70</v>
      </c>
      <c r="D24" s="200">
        <v>1</v>
      </c>
      <c r="E24" s="201"/>
      <c r="F24" s="197"/>
      <c r="G24" s="25"/>
      <c r="H24" s="230" t="s">
        <v>62</v>
      </c>
      <c r="I24" s="189"/>
      <c r="J24" s="236">
        <f t="shared" si="1"/>
        <v>0</v>
      </c>
      <c r="K24" s="235"/>
      <c r="L24" s="235"/>
      <c r="M24" s="235"/>
      <c r="N24" s="235"/>
      <c r="O24" s="235"/>
      <c r="P24" s="235"/>
      <c r="Q24" s="235"/>
      <c r="R24" s="235"/>
      <c r="S24" s="235"/>
      <c r="T24" s="71"/>
      <c r="U24" s="71"/>
      <c r="V24" s="71"/>
      <c r="W24" s="71"/>
      <c r="X24" s="71"/>
      <c r="Y24" s="71"/>
      <c r="Z24" s="71"/>
      <c r="AA24" s="71"/>
      <c r="AB24" s="71"/>
      <c r="AC24" s="71"/>
      <c r="AD24" s="71"/>
      <c r="AE24" s="71"/>
      <c r="AF24" s="71"/>
      <c r="AG24" s="71"/>
      <c r="AH24" s="71"/>
      <c r="AI24" s="71"/>
    </row>
    <row r="25" spans="1:35" s="181" customFormat="1" ht="16.5" x14ac:dyDescent="0.2">
      <c r="A25" s="86" t="s">
        <v>18</v>
      </c>
      <c r="B25" s="86" t="s">
        <v>460</v>
      </c>
      <c r="C25" s="87" t="s">
        <v>75</v>
      </c>
      <c r="D25" s="200">
        <v>1</v>
      </c>
      <c r="E25" s="201"/>
      <c r="F25" s="197"/>
      <c r="G25" s="25"/>
      <c r="H25" s="230" t="s">
        <v>62</v>
      </c>
      <c r="I25" s="189"/>
      <c r="J25" s="236">
        <f t="shared" si="1"/>
        <v>0</v>
      </c>
      <c r="K25" s="235"/>
      <c r="L25" s="235"/>
      <c r="M25" s="235"/>
      <c r="N25" s="235"/>
      <c r="O25" s="235"/>
      <c r="P25" s="235"/>
      <c r="Q25" s="235"/>
      <c r="R25" s="235"/>
      <c r="S25" s="235"/>
      <c r="T25" s="71"/>
      <c r="U25" s="71"/>
      <c r="V25" s="71"/>
      <c r="W25" s="71"/>
      <c r="X25" s="71"/>
      <c r="Y25" s="71"/>
      <c r="Z25" s="71"/>
      <c r="AA25" s="71"/>
      <c r="AB25" s="71"/>
      <c r="AC25" s="71"/>
      <c r="AD25" s="71"/>
      <c r="AE25" s="71"/>
      <c r="AF25" s="71"/>
      <c r="AG25" s="71"/>
      <c r="AH25" s="71"/>
      <c r="AI25" s="71"/>
    </row>
    <row r="26" spans="1:35" s="181" customFormat="1" ht="16.5" x14ac:dyDescent="0.3">
      <c r="A26" s="86" t="s">
        <v>71</v>
      </c>
      <c r="B26" s="86" t="s">
        <v>461</v>
      </c>
      <c r="C26" s="89" t="s">
        <v>413</v>
      </c>
      <c r="D26" s="200">
        <v>1</v>
      </c>
      <c r="E26" s="201"/>
      <c r="F26" s="197"/>
      <c r="G26" s="25"/>
      <c r="H26" s="230" t="s">
        <v>62</v>
      </c>
      <c r="I26" s="189"/>
      <c r="J26" s="236">
        <f t="shared" si="1"/>
        <v>0</v>
      </c>
      <c r="K26" s="235"/>
      <c r="L26" s="235"/>
      <c r="M26" s="235"/>
      <c r="N26" s="235"/>
      <c r="O26" s="235"/>
      <c r="P26" s="235"/>
      <c r="Q26" s="235"/>
      <c r="R26" s="235"/>
      <c r="S26" s="235"/>
      <c r="T26" s="71"/>
      <c r="U26" s="71"/>
      <c r="V26" s="71"/>
      <c r="W26" s="71"/>
      <c r="X26" s="71"/>
      <c r="Y26" s="71"/>
      <c r="Z26" s="71"/>
      <c r="AA26" s="71"/>
      <c r="AB26" s="71"/>
      <c r="AC26" s="71"/>
      <c r="AD26" s="71"/>
      <c r="AE26" s="71"/>
      <c r="AF26" s="71"/>
      <c r="AG26" s="71"/>
      <c r="AH26" s="71"/>
      <c r="AI26" s="71"/>
    </row>
    <row r="27" spans="1:35" s="181" customFormat="1" ht="16.5" x14ac:dyDescent="0.3">
      <c r="A27" s="86" t="s">
        <v>73</v>
      </c>
      <c r="B27" s="86" t="s">
        <v>462</v>
      </c>
      <c r="C27" s="89" t="s">
        <v>81</v>
      </c>
      <c r="D27" s="200">
        <v>1</v>
      </c>
      <c r="E27" s="201"/>
      <c r="F27" s="197"/>
      <c r="G27" s="25"/>
      <c r="H27" s="230" t="s">
        <v>62</v>
      </c>
      <c r="I27" s="189"/>
      <c r="J27" s="236">
        <f t="shared" si="1"/>
        <v>0</v>
      </c>
      <c r="K27" s="235"/>
      <c r="L27" s="235"/>
      <c r="M27" s="235"/>
      <c r="N27" s="235"/>
      <c r="O27" s="235"/>
      <c r="P27" s="235"/>
      <c r="Q27" s="235"/>
      <c r="R27" s="235"/>
      <c r="S27" s="235"/>
      <c r="T27" s="71"/>
      <c r="U27" s="71"/>
      <c r="V27" s="71"/>
      <c r="W27" s="71"/>
      <c r="X27" s="71"/>
      <c r="Y27" s="71"/>
      <c r="Z27" s="71"/>
      <c r="AA27" s="71"/>
      <c r="AB27" s="71"/>
      <c r="AC27" s="71"/>
      <c r="AD27" s="71"/>
      <c r="AE27" s="71"/>
      <c r="AF27" s="71"/>
      <c r="AG27" s="71"/>
      <c r="AH27" s="71"/>
      <c r="AI27" s="71"/>
    </row>
    <row r="28" spans="1:35" s="181" customFormat="1" ht="33" x14ac:dyDescent="0.3">
      <c r="A28" s="86" t="s">
        <v>74</v>
      </c>
      <c r="B28" s="86" t="s">
        <v>463</v>
      </c>
      <c r="C28" s="89" t="s">
        <v>85</v>
      </c>
      <c r="D28" s="200">
        <v>1</v>
      </c>
      <c r="E28" s="201"/>
      <c r="F28" s="197"/>
      <c r="G28" s="25"/>
      <c r="H28" s="230" t="s">
        <v>62</v>
      </c>
      <c r="I28" s="189"/>
      <c r="J28" s="236">
        <f t="shared" si="1"/>
        <v>0</v>
      </c>
      <c r="K28" s="235"/>
      <c r="L28" s="235"/>
      <c r="M28" s="235"/>
      <c r="N28" s="235"/>
      <c r="O28" s="235"/>
      <c r="P28" s="235"/>
      <c r="Q28" s="235"/>
      <c r="R28" s="235"/>
      <c r="S28" s="235"/>
      <c r="T28" s="71"/>
      <c r="U28" s="71"/>
      <c r="V28" s="71"/>
      <c r="W28" s="71"/>
      <c r="X28" s="71"/>
      <c r="Y28" s="71"/>
      <c r="Z28" s="71"/>
      <c r="AA28" s="71"/>
      <c r="AB28" s="71"/>
      <c r="AC28" s="71"/>
      <c r="AD28" s="71"/>
      <c r="AE28" s="71"/>
      <c r="AF28" s="71"/>
      <c r="AG28" s="71"/>
      <c r="AH28" s="71"/>
      <c r="AI28" s="71"/>
    </row>
    <row r="29" spans="1:35" s="181" customFormat="1" ht="16.5" x14ac:dyDescent="0.3">
      <c r="A29" s="86" t="s">
        <v>76</v>
      </c>
      <c r="B29" s="86" t="s">
        <v>464</v>
      </c>
      <c r="C29" s="87" t="s">
        <v>77</v>
      </c>
      <c r="D29" s="200">
        <v>1</v>
      </c>
      <c r="E29" s="201"/>
      <c r="F29" s="197"/>
      <c r="G29" s="25"/>
      <c r="H29" s="230" t="s">
        <v>63</v>
      </c>
      <c r="I29" s="183"/>
      <c r="J29" s="236">
        <f t="shared" si="1"/>
        <v>0</v>
      </c>
      <c r="K29" s="235"/>
      <c r="L29" s="235"/>
      <c r="M29" s="235"/>
      <c r="N29" s="235"/>
      <c r="O29" s="235"/>
      <c r="P29" s="235"/>
      <c r="Q29" s="235"/>
      <c r="R29" s="235"/>
      <c r="S29" s="235"/>
      <c r="T29" s="71"/>
      <c r="U29" s="71"/>
      <c r="V29" s="71"/>
      <c r="W29" s="71"/>
      <c r="X29" s="71"/>
      <c r="Y29" s="71"/>
      <c r="Z29" s="71"/>
      <c r="AA29" s="71"/>
      <c r="AB29" s="71"/>
      <c r="AC29" s="71"/>
      <c r="AD29" s="71"/>
      <c r="AE29" s="71"/>
      <c r="AF29" s="71"/>
      <c r="AG29" s="71"/>
      <c r="AH29" s="71"/>
      <c r="AI29" s="71"/>
    </row>
    <row r="30" spans="1:35" s="181" customFormat="1" ht="16.5" x14ac:dyDescent="0.3">
      <c r="A30" s="86" t="s">
        <v>78</v>
      </c>
      <c r="B30" s="86" t="s">
        <v>465</v>
      </c>
      <c r="C30" s="87" t="s">
        <v>79</v>
      </c>
      <c r="D30" s="200">
        <v>1</v>
      </c>
      <c r="E30" s="201"/>
      <c r="F30" s="197"/>
      <c r="G30" s="25"/>
      <c r="H30" s="230" t="s">
        <v>63</v>
      </c>
      <c r="I30" s="183"/>
      <c r="J30" s="236">
        <f t="shared" si="1"/>
        <v>0</v>
      </c>
      <c r="K30" s="235"/>
      <c r="L30" s="235"/>
      <c r="M30" s="235"/>
      <c r="N30" s="235"/>
      <c r="O30" s="235"/>
      <c r="P30" s="235"/>
      <c r="Q30" s="235"/>
      <c r="R30" s="235"/>
      <c r="S30" s="235"/>
      <c r="T30" s="71"/>
      <c r="U30" s="71"/>
      <c r="V30" s="71"/>
      <c r="W30" s="71"/>
      <c r="X30" s="71"/>
      <c r="Y30" s="71"/>
      <c r="Z30" s="71"/>
      <c r="AA30" s="71"/>
      <c r="AB30" s="71"/>
      <c r="AC30" s="71"/>
      <c r="AD30" s="71"/>
      <c r="AE30" s="71"/>
      <c r="AF30" s="71"/>
      <c r="AG30" s="71"/>
      <c r="AH30" s="71"/>
      <c r="AI30" s="71"/>
    </row>
    <row r="31" spans="1:35" s="181" customFormat="1" ht="16.5" x14ac:dyDescent="0.2">
      <c r="A31" s="86" t="s">
        <v>80</v>
      </c>
      <c r="B31" s="86" t="s">
        <v>466</v>
      </c>
      <c r="C31" s="87" t="s">
        <v>83</v>
      </c>
      <c r="D31" s="200">
        <v>1</v>
      </c>
      <c r="E31" s="201"/>
      <c r="F31" s="197"/>
      <c r="G31" s="25"/>
      <c r="H31" s="230" t="s">
        <v>62</v>
      </c>
      <c r="I31" s="189"/>
      <c r="J31" s="236">
        <f t="shared" si="1"/>
        <v>0</v>
      </c>
      <c r="K31" s="235"/>
      <c r="L31" s="235"/>
      <c r="M31" s="235"/>
      <c r="N31" s="235"/>
      <c r="O31" s="235"/>
      <c r="P31" s="235"/>
      <c r="Q31" s="235"/>
      <c r="R31" s="235"/>
      <c r="S31" s="235"/>
      <c r="T31" s="71"/>
      <c r="U31" s="71"/>
      <c r="V31" s="71"/>
      <c r="W31" s="71"/>
      <c r="X31" s="71"/>
      <c r="Y31" s="71"/>
      <c r="Z31" s="71"/>
      <c r="AA31" s="71"/>
      <c r="AB31" s="71"/>
      <c r="AC31" s="71"/>
      <c r="AD31" s="71"/>
      <c r="AE31" s="71"/>
      <c r="AF31" s="71"/>
      <c r="AG31" s="71"/>
      <c r="AH31" s="71"/>
      <c r="AI31" s="71"/>
    </row>
    <row r="32" spans="1:35" s="181" customFormat="1" ht="38.25" customHeight="1" x14ac:dyDescent="0.2">
      <c r="A32" s="86" t="s">
        <v>82</v>
      </c>
      <c r="B32" s="86" t="s">
        <v>467</v>
      </c>
      <c r="C32" s="204" t="s">
        <v>1086</v>
      </c>
      <c r="D32" s="200">
        <v>1</v>
      </c>
      <c r="E32" s="201"/>
      <c r="F32" s="197"/>
      <c r="G32" s="25"/>
      <c r="H32" s="230" t="s">
        <v>62</v>
      </c>
      <c r="I32" s="189"/>
      <c r="J32" s="236">
        <f t="shared" si="1"/>
        <v>0</v>
      </c>
      <c r="K32" s="235"/>
      <c r="L32" s="235"/>
      <c r="M32" s="235"/>
      <c r="N32" s="235"/>
      <c r="O32" s="235"/>
      <c r="P32" s="235"/>
      <c r="Q32" s="235"/>
      <c r="R32" s="235"/>
      <c r="S32" s="235"/>
      <c r="T32" s="71"/>
      <c r="U32" s="71"/>
      <c r="V32" s="71"/>
      <c r="W32" s="71"/>
      <c r="X32" s="71"/>
      <c r="Y32" s="71"/>
      <c r="Z32" s="71"/>
      <c r="AA32" s="71"/>
      <c r="AB32" s="71"/>
      <c r="AC32" s="71"/>
      <c r="AD32" s="71"/>
      <c r="AE32" s="71"/>
      <c r="AF32" s="71"/>
      <c r="AG32" s="71"/>
      <c r="AH32" s="71"/>
      <c r="AI32" s="71"/>
    </row>
    <row r="33" spans="1:35" s="181" customFormat="1" ht="16.5" x14ac:dyDescent="0.2">
      <c r="A33" s="86" t="s">
        <v>84</v>
      </c>
      <c r="B33" s="86" t="s">
        <v>468</v>
      </c>
      <c r="C33" s="205" t="s">
        <v>1071</v>
      </c>
      <c r="D33" s="200">
        <v>1</v>
      </c>
      <c r="E33" s="201"/>
      <c r="F33" s="197"/>
      <c r="G33" s="25"/>
      <c r="H33" s="230" t="s">
        <v>62</v>
      </c>
      <c r="I33" s="189"/>
      <c r="J33" s="236">
        <f t="shared" si="1"/>
        <v>0</v>
      </c>
      <c r="K33" s="235"/>
      <c r="L33" s="235"/>
      <c r="M33" s="235"/>
      <c r="N33" s="235"/>
      <c r="O33" s="235"/>
      <c r="P33" s="235"/>
      <c r="Q33" s="235"/>
      <c r="R33" s="235"/>
      <c r="S33" s="235"/>
      <c r="T33" s="71"/>
      <c r="U33" s="71"/>
      <c r="V33" s="71"/>
      <c r="W33" s="71"/>
      <c r="X33" s="71"/>
      <c r="Y33" s="71"/>
      <c r="Z33" s="71"/>
      <c r="AA33" s="71"/>
      <c r="AB33" s="71"/>
      <c r="AC33" s="71"/>
      <c r="AD33" s="71"/>
      <c r="AE33" s="71"/>
      <c r="AF33" s="71"/>
      <c r="AG33" s="71"/>
      <c r="AH33" s="71"/>
      <c r="AI33" s="71"/>
    </row>
    <row r="34" spans="1:35" s="181" customFormat="1" ht="16.5" x14ac:dyDescent="0.3">
      <c r="A34" s="86" t="s">
        <v>86</v>
      </c>
      <c r="B34" s="86" t="s">
        <v>469</v>
      </c>
      <c r="C34" s="206" t="s">
        <v>451</v>
      </c>
      <c r="D34" s="200">
        <v>1</v>
      </c>
      <c r="E34" s="201"/>
      <c r="F34" s="197"/>
      <c r="G34" s="25"/>
      <c r="H34" s="230" t="s">
        <v>62</v>
      </c>
      <c r="I34" s="189"/>
      <c r="J34" s="236">
        <f t="shared" si="1"/>
        <v>0</v>
      </c>
      <c r="K34" s="235"/>
      <c r="L34" s="235"/>
      <c r="M34" s="235"/>
      <c r="N34" s="235"/>
      <c r="O34" s="235"/>
      <c r="P34" s="235"/>
      <c r="Q34" s="235"/>
      <c r="R34" s="235"/>
      <c r="S34" s="235"/>
      <c r="T34" s="71"/>
      <c r="U34" s="71"/>
      <c r="V34" s="71"/>
      <c r="W34" s="71"/>
      <c r="X34" s="71"/>
      <c r="Y34" s="71"/>
      <c r="Z34" s="71"/>
      <c r="AA34" s="71"/>
      <c r="AB34" s="71"/>
      <c r="AC34" s="71"/>
      <c r="AD34" s="71"/>
      <c r="AE34" s="71"/>
      <c r="AF34" s="71"/>
      <c r="AG34" s="71"/>
      <c r="AH34" s="71"/>
      <c r="AI34" s="71"/>
    </row>
    <row r="35" spans="1:35" s="181" customFormat="1" ht="16.5" x14ac:dyDescent="0.2">
      <c r="A35" s="198">
        <v>1.3</v>
      </c>
      <c r="B35" s="198"/>
      <c r="C35" s="199" t="s">
        <v>87</v>
      </c>
      <c r="D35" s="199"/>
      <c r="E35" s="199"/>
      <c r="F35" s="179"/>
      <c r="G35" s="179"/>
      <c r="H35" s="231"/>
      <c r="I35" s="180"/>
      <c r="J35" s="231"/>
      <c r="K35" s="235"/>
      <c r="L35" s="235"/>
      <c r="M35" s="235"/>
      <c r="N35" s="235"/>
      <c r="O35" s="235"/>
      <c r="P35" s="235"/>
      <c r="Q35" s="235"/>
      <c r="R35" s="235"/>
      <c r="S35" s="235"/>
      <c r="T35" s="71"/>
      <c r="U35" s="71"/>
      <c r="V35" s="71"/>
      <c r="W35" s="71"/>
      <c r="X35" s="71"/>
      <c r="Y35" s="71"/>
      <c r="Z35" s="71"/>
      <c r="AA35" s="71"/>
      <c r="AB35" s="71"/>
      <c r="AC35" s="71"/>
      <c r="AD35" s="71"/>
      <c r="AE35" s="71"/>
      <c r="AF35" s="71"/>
      <c r="AG35" s="71"/>
      <c r="AH35" s="71"/>
      <c r="AI35" s="71"/>
    </row>
    <row r="36" spans="1:35" s="181" customFormat="1" ht="16.5" x14ac:dyDescent="0.2">
      <c r="A36" s="88" t="s">
        <v>19</v>
      </c>
      <c r="B36" s="88" t="s">
        <v>487</v>
      </c>
      <c r="C36" s="90" t="s">
        <v>1268</v>
      </c>
      <c r="D36" s="207"/>
      <c r="E36" s="26" t="s">
        <v>57</v>
      </c>
      <c r="F36" s="4"/>
      <c r="G36" s="186"/>
      <c r="H36" s="229"/>
      <c r="I36" s="190"/>
      <c r="J36" s="244">
        <f>(IF(H36="רצוי",$Q$3,$Q$4))*(IF(G36="קיים במוצר",$Q$6,IF(G36="קיים ברכיב צד ג",$Q$7,IF(G36="דורש פיתוח",$Q$8,$Q$9))))</f>
        <v>0</v>
      </c>
      <c r="K36" s="235"/>
      <c r="L36" s="235"/>
      <c r="M36" s="235"/>
      <c r="N36" s="235"/>
      <c r="O36" s="235"/>
      <c r="P36" s="235"/>
      <c r="Q36" s="235"/>
      <c r="R36" s="235"/>
      <c r="S36" s="235"/>
      <c r="T36" s="71"/>
      <c r="U36" s="71"/>
      <c r="V36" s="71"/>
      <c r="W36" s="71"/>
      <c r="X36" s="71"/>
      <c r="Y36" s="71"/>
      <c r="Z36" s="71"/>
      <c r="AA36" s="71"/>
      <c r="AB36" s="71"/>
      <c r="AC36" s="71"/>
      <c r="AD36" s="71"/>
      <c r="AE36" s="71"/>
      <c r="AF36" s="71"/>
      <c r="AG36" s="71"/>
      <c r="AH36" s="71"/>
      <c r="AI36" s="71"/>
    </row>
    <row r="37" spans="1:35" s="181" customFormat="1" ht="33" x14ac:dyDescent="0.3">
      <c r="A37" s="88" t="s">
        <v>21</v>
      </c>
      <c r="B37" s="88" t="s">
        <v>488</v>
      </c>
      <c r="C37" s="89" t="s">
        <v>90</v>
      </c>
      <c r="D37" s="208"/>
      <c r="E37" s="26" t="s">
        <v>57</v>
      </c>
      <c r="F37" s="4"/>
      <c r="G37" s="186"/>
      <c r="H37" s="229"/>
      <c r="I37" s="190"/>
      <c r="J37" s="244">
        <f>(IF(H37="רצוי",$Q$3,$Q$4))*(IF(G37="קיים במוצר",$Q$6,IF(G37="קיים ברכיב צד ג",$Q$7,IF(G37="דורש פיתוח",$Q$8,$Q$9))))</f>
        <v>0</v>
      </c>
      <c r="K37" s="235"/>
      <c r="L37" s="235"/>
      <c r="M37" s="235"/>
      <c r="N37" s="235"/>
      <c r="O37" s="235"/>
      <c r="P37" s="235"/>
      <c r="Q37" s="235"/>
      <c r="R37" s="235"/>
      <c r="S37" s="235"/>
      <c r="T37" s="71"/>
      <c r="U37" s="71"/>
      <c r="V37" s="71"/>
      <c r="W37" s="71"/>
      <c r="X37" s="71"/>
      <c r="Y37" s="71"/>
      <c r="Z37" s="71"/>
      <c r="AA37" s="71"/>
      <c r="AB37" s="71"/>
      <c r="AC37" s="71"/>
      <c r="AD37" s="71"/>
      <c r="AE37" s="71"/>
      <c r="AF37" s="71"/>
      <c r="AG37" s="71"/>
      <c r="AH37" s="71"/>
      <c r="AI37" s="71"/>
    </row>
    <row r="38" spans="1:35" s="181" customFormat="1" ht="16.5" x14ac:dyDescent="0.3">
      <c r="A38" s="88" t="s">
        <v>20</v>
      </c>
      <c r="B38" s="88" t="s">
        <v>470</v>
      </c>
      <c r="C38" s="89" t="s">
        <v>89</v>
      </c>
      <c r="D38" s="200">
        <v>1</v>
      </c>
      <c r="E38" s="201"/>
      <c r="F38" s="197"/>
      <c r="G38" s="25"/>
      <c r="H38" s="200" t="s">
        <v>62</v>
      </c>
      <c r="I38" s="189"/>
      <c r="J38" s="236">
        <f t="shared" ref="J38:J54" si="2">(IF(H38="רצוי",$Q$3,$Q$4))*(IF(G38="קיים במוצר",$Q$6,IF(G38="קיים ברכיב צד ג",$Q$7,IF(G38="דורש פיתוח",$Q$8,$Q$9))))*D38</f>
        <v>0</v>
      </c>
      <c r="K38" s="235"/>
      <c r="L38" s="235"/>
      <c r="M38" s="235"/>
      <c r="N38" s="235"/>
      <c r="O38" s="235"/>
      <c r="P38" s="235"/>
      <c r="Q38" s="235"/>
      <c r="R38" s="235"/>
      <c r="S38" s="235"/>
      <c r="T38" s="71"/>
      <c r="U38" s="71"/>
      <c r="V38" s="71"/>
      <c r="W38" s="71"/>
      <c r="X38" s="71"/>
      <c r="Y38" s="71"/>
      <c r="Z38" s="71"/>
      <c r="AA38" s="71"/>
      <c r="AB38" s="71"/>
      <c r="AC38" s="71"/>
      <c r="AD38" s="71"/>
      <c r="AE38" s="71"/>
      <c r="AF38" s="71"/>
      <c r="AG38" s="71"/>
      <c r="AH38" s="71"/>
      <c r="AI38" s="71"/>
    </row>
    <row r="39" spans="1:35" s="181" customFormat="1" ht="52.5" customHeight="1" x14ac:dyDescent="0.2">
      <c r="A39" s="88" t="s">
        <v>91</v>
      </c>
      <c r="B39" s="88" t="s">
        <v>471</v>
      </c>
      <c r="C39" s="85" t="s">
        <v>1213</v>
      </c>
      <c r="D39" s="200">
        <v>1</v>
      </c>
      <c r="E39" s="201"/>
      <c r="F39" s="197"/>
      <c r="G39" s="25"/>
      <c r="H39" s="230" t="s">
        <v>62</v>
      </c>
      <c r="I39" s="191"/>
      <c r="J39" s="236">
        <f t="shared" si="2"/>
        <v>0</v>
      </c>
      <c r="K39" s="235"/>
      <c r="L39" s="235"/>
      <c r="M39" s="235"/>
      <c r="N39" s="235"/>
      <c r="O39" s="235"/>
      <c r="P39" s="235"/>
      <c r="Q39" s="235"/>
      <c r="R39" s="235"/>
      <c r="S39" s="235"/>
      <c r="T39" s="71"/>
      <c r="U39" s="71"/>
      <c r="V39" s="71"/>
      <c r="W39" s="71"/>
      <c r="X39" s="71"/>
      <c r="Y39" s="71"/>
      <c r="Z39" s="71"/>
      <c r="AA39" s="71"/>
      <c r="AB39" s="71"/>
      <c r="AC39" s="71"/>
      <c r="AD39" s="71"/>
      <c r="AE39" s="71"/>
      <c r="AF39" s="71"/>
      <c r="AG39" s="71"/>
      <c r="AH39" s="71"/>
      <c r="AI39" s="71"/>
    </row>
    <row r="40" spans="1:35" s="181" customFormat="1" ht="16.5" x14ac:dyDescent="0.3">
      <c r="A40" s="88" t="s">
        <v>92</v>
      </c>
      <c r="B40" s="88" t="s">
        <v>472</v>
      </c>
      <c r="C40" s="89" t="s">
        <v>414</v>
      </c>
      <c r="D40" s="200">
        <v>1</v>
      </c>
      <c r="E40" s="201"/>
      <c r="F40" s="197"/>
      <c r="G40" s="25"/>
      <c r="H40" s="230" t="s">
        <v>62</v>
      </c>
      <c r="I40" s="189"/>
      <c r="J40" s="236">
        <f t="shared" si="2"/>
        <v>0</v>
      </c>
      <c r="K40" s="235"/>
      <c r="L40" s="235"/>
      <c r="M40" s="235"/>
      <c r="N40" s="235"/>
      <c r="O40" s="235"/>
      <c r="P40" s="235"/>
      <c r="Q40" s="235"/>
      <c r="R40" s="235"/>
      <c r="S40" s="235"/>
      <c r="T40" s="71"/>
      <c r="U40" s="71"/>
      <c r="V40" s="71"/>
      <c r="W40" s="71"/>
      <c r="X40" s="71"/>
      <c r="Y40" s="71"/>
      <c r="Z40" s="71"/>
      <c r="AA40" s="71"/>
      <c r="AB40" s="71"/>
      <c r="AC40" s="71"/>
      <c r="AD40" s="71"/>
      <c r="AE40" s="71"/>
      <c r="AF40" s="71"/>
      <c r="AG40" s="71"/>
      <c r="AH40" s="71"/>
      <c r="AI40" s="71"/>
    </row>
    <row r="41" spans="1:35" s="181" customFormat="1" ht="16.5" x14ac:dyDescent="0.3">
      <c r="A41" s="88" t="s">
        <v>93</v>
      </c>
      <c r="B41" s="88" t="s">
        <v>473</v>
      </c>
      <c r="C41" s="89" t="s">
        <v>415</v>
      </c>
      <c r="D41" s="200">
        <v>1</v>
      </c>
      <c r="E41" s="201"/>
      <c r="F41" s="197"/>
      <c r="G41" s="25"/>
      <c r="H41" s="230" t="s">
        <v>62</v>
      </c>
      <c r="I41" s="189"/>
      <c r="J41" s="236">
        <f t="shared" si="2"/>
        <v>0</v>
      </c>
      <c r="K41" s="235"/>
      <c r="L41" s="235"/>
      <c r="M41" s="235"/>
      <c r="N41" s="235"/>
      <c r="O41" s="235"/>
      <c r="P41" s="235"/>
      <c r="Q41" s="235"/>
      <c r="R41" s="235"/>
      <c r="S41" s="235"/>
      <c r="T41" s="71"/>
      <c r="U41" s="71"/>
      <c r="V41" s="71"/>
      <c r="W41" s="71"/>
      <c r="X41" s="71"/>
      <c r="Y41" s="71"/>
      <c r="Z41" s="71"/>
      <c r="AA41" s="71"/>
      <c r="AB41" s="71"/>
      <c r="AC41" s="71"/>
      <c r="AD41" s="71"/>
      <c r="AE41" s="71"/>
      <c r="AF41" s="71"/>
      <c r="AG41" s="71"/>
      <c r="AH41" s="71"/>
      <c r="AI41" s="71"/>
    </row>
    <row r="42" spans="1:35" s="181" customFormat="1" ht="16.5" x14ac:dyDescent="0.3">
      <c r="A42" s="88" t="s">
        <v>94</v>
      </c>
      <c r="B42" s="88" t="s">
        <v>474</v>
      </c>
      <c r="C42" s="89" t="s">
        <v>95</v>
      </c>
      <c r="D42" s="200">
        <v>1</v>
      </c>
      <c r="E42" s="201"/>
      <c r="F42" s="197"/>
      <c r="G42" s="25"/>
      <c r="H42" s="230" t="s">
        <v>62</v>
      </c>
      <c r="I42" s="189"/>
      <c r="J42" s="236">
        <f t="shared" si="2"/>
        <v>0</v>
      </c>
      <c r="K42" s="235"/>
      <c r="L42" s="235"/>
      <c r="M42" s="235"/>
      <c r="N42" s="235"/>
      <c r="O42" s="235"/>
      <c r="P42" s="235"/>
      <c r="Q42" s="235"/>
      <c r="R42" s="235"/>
      <c r="S42" s="235"/>
      <c r="T42" s="71"/>
      <c r="U42" s="71"/>
      <c r="V42" s="71"/>
      <c r="W42" s="71"/>
      <c r="X42" s="71"/>
      <c r="Y42" s="71"/>
      <c r="Z42" s="71"/>
      <c r="AA42" s="71"/>
      <c r="AB42" s="71"/>
      <c r="AC42" s="71"/>
      <c r="AD42" s="71"/>
      <c r="AE42" s="71"/>
      <c r="AF42" s="71"/>
      <c r="AG42" s="71"/>
      <c r="AH42" s="71"/>
      <c r="AI42" s="71"/>
    </row>
    <row r="43" spans="1:35" s="181" customFormat="1" ht="16.5" x14ac:dyDescent="0.3">
      <c r="A43" s="88" t="s">
        <v>97</v>
      </c>
      <c r="B43" s="88" t="s">
        <v>475</v>
      </c>
      <c r="C43" s="89" t="s">
        <v>98</v>
      </c>
      <c r="D43" s="200">
        <v>1</v>
      </c>
      <c r="E43" s="201"/>
      <c r="F43" s="197"/>
      <c r="G43" s="25"/>
      <c r="H43" s="230" t="s">
        <v>62</v>
      </c>
      <c r="I43" s="189"/>
      <c r="J43" s="236">
        <f t="shared" si="2"/>
        <v>0</v>
      </c>
      <c r="K43" s="235"/>
      <c r="L43" s="235"/>
      <c r="M43" s="235"/>
      <c r="N43" s="235"/>
      <c r="O43" s="235"/>
      <c r="P43" s="235"/>
      <c r="Q43" s="235"/>
      <c r="R43" s="235"/>
      <c r="S43" s="235"/>
      <c r="T43" s="71"/>
      <c r="U43" s="71"/>
      <c r="V43" s="71"/>
      <c r="W43" s="71"/>
      <c r="X43" s="71"/>
      <c r="Y43" s="71"/>
      <c r="Z43" s="71"/>
      <c r="AA43" s="71"/>
      <c r="AB43" s="71"/>
      <c r="AC43" s="71"/>
      <c r="AD43" s="71"/>
      <c r="AE43" s="71"/>
      <c r="AF43" s="71"/>
      <c r="AG43" s="71"/>
      <c r="AH43" s="71"/>
      <c r="AI43" s="71"/>
    </row>
    <row r="44" spans="1:35" s="181" customFormat="1" ht="33" x14ac:dyDescent="0.2">
      <c r="A44" s="88" t="s">
        <v>99</v>
      </c>
      <c r="B44" s="88" t="s">
        <v>476</v>
      </c>
      <c r="C44" s="90" t="s">
        <v>100</v>
      </c>
      <c r="D44" s="200">
        <v>1</v>
      </c>
      <c r="E44" s="201"/>
      <c r="F44" s="197"/>
      <c r="G44" s="25"/>
      <c r="H44" s="230" t="s">
        <v>62</v>
      </c>
      <c r="I44" s="189"/>
      <c r="J44" s="236">
        <f t="shared" si="2"/>
        <v>0</v>
      </c>
      <c r="K44" s="235"/>
      <c r="L44" s="235"/>
      <c r="M44" s="235"/>
      <c r="N44" s="235"/>
      <c r="O44" s="235"/>
      <c r="P44" s="235"/>
      <c r="Q44" s="235"/>
      <c r="R44" s="235"/>
      <c r="S44" s="235"/>
      <c r="T44" s="71"/>
      <c r="U44" s="71"/>
      <c r="V44" s="71"/>
      <c r="W44" s="71"/>
      <c r="X44" s="71"/>
      <c r="Y44" s="71"/>
      <c r="Z44" s="71"/>
      <c r="AA44" s="71"/>
      <c r="AB44" s="71"/>
      <c r="AC44" s="71"/>
      <c r="AD44" s="71"/>
      <c r="AE44" s="71"/>
      <c r="AF44" s="71"/>
      <c r="AG44" s="71"/>
      <c r="AH44" s="71"/>
      <c r="AI44" s="71"/>
    </row>
    <row r="45" spans="1:35" s="181" customFormat="1" ht="16.5" x14ac:dyDescent="0.3">
      <c r="A45" s="88" t="s">
        <v>101</v>
      </c>
      <c r="B45" s="88" t="s">
        <v>477</v>
      </c>
      <c r="C45" s="89" t="s">
        <v>489</v>
      </c>
      <c r="D45" s="200">
        <v>1</v>
      </c>
      <c r="E45" s="201"/>
      <c r="F45" s="197"/>
      <c r="G45" s="25"/>
      <c r="H45" s="230" t="s">
        <v>63</v>
      </c>
      <c r="I45" s="189"/>
      <c r="J45" s="236">
        <f t="shared" si="2"/>
        <v>0</v>
      </c>
      <c r="K45" s="235"/>
      <c r="L45" s="235"/>
      <c r="M45" s="235"/>
      <c r="N45" s="235"/>
      <c r="O45" s="235"/>
      <c r="P45" s="235"/>
      <c r="Q45" s="235"/>
      <c r="R45" s="235"/>
      <c r="S45" s="235"/>
      <c r="T45" s="71"/>
      <c r="U45" s="71"/>
      <c r="V45" s="71"/>
      <c r="W45" s="71"/>
      <c r="X45" s="71"/>
      <c r="Y45" s="71"/>
      <c r="Z45" s="71"/>
      <c r="AA45" s="71"/>
      <c r="AB45" s="71"/>
      <c r="AC45" s="71"/>
      <c r="AD45" s="71"/>
      <c r="AE45" s="71"/>
      <c r="AF45" s="71"/>
      <c r="AG45" s="71"/>
      <c r="AH45" s="71"/>
      <c r="AI45" s="71"/>
    </row>
    <row r="46" spans="1:35" s="181" customFormat="1" ht="16.5" x14ac:dyDescent="0.3">
      <c r="A46" s="88" t="s">
        <v>102</v>
      </c>
      <c r="B46" s="88" t="s">
        <v>478</v>
      </c>
      <c r="C46" s="89" t="s">
        <v>103</v>
      </c>
      <c r="D46" s="200">
        <v>1</v>
      </c>
      <c r="E46" s="201"/>
      <c r="F46" s="197"/>
      <c r="G46" s="25"/>
      <c r="H46" s="230" t="s">
        <v>63</v>
      </c>
      <c r="I46" s="189"/>
      <c r="J46" s="236">
        <f t="shared" si="2"/>
        <v>0</v>
      </c>
      <c r="K46" s="235"/>
      <c r="L46" s="235"/>
      <c r="M46" s="235"/>
      <c r="N46" s="235"/>
      <c r="O46" s="235"/>
      <c r="P46" s="235"/>
      <c r="Q46" s="235"/>
      <c r="R46" s="235"/>
      <c r="S46" s="235"/>
      <c r="T46" s="71"/>
      <c r="U46" s="71"/>
      <c r="V46" s="71"/>
      <c r="W46" s="71"/>
      <c r="X46" s="71"/>
      <c r="Y46" s="71"/>
      <c r="Z46" s="71"/>
      <c r="AA46" s="71"/>
      <c r="AB46" s="71"/>
      <c r="AC46" s="71"/>
      <c r="AD46" s="71"/>
      <c r="AE46" s="71"/>
      <c r="AF46" s="71"/>
      <c r="AG46" s="71"/>
      <c r="AH46" s="71"/>
      <c r="AI46" s="71"/>
    </row>
    <row r="47" spans="1:35" s="181" customFormat="1" ht="16.5" x14ac:dyDescent="0.3">
      <c r="A47" s="88" t="s">
        <v>104</v>
      </c>
      <c r="B47" s="88" t="s">
        <v>479</v>
      </c>
      <c r="C47" s="89" t="s">
        <v>105</v>
      </c>
      <c r="D47" s="200">
        <v>1</v>
      </c>
      <c r="E47" s="201"/>
      <c r="F47" s="197"/>
      <c r="G47" s="25"/>
      <c r="H47" s="230" t="s">
        <v>62</v>
      </c>
      <c r="I47" s="189"/>
      <c r="J47" s="236">
        <f t="shared" si="2"/>
        <v>0</v>
      </c>
      <c r="K47" s="235"/>
      <c r="L47" s="235"/>
      <c r="M47" s="235"/>
      <c r="N47" s="235"/>
      <c r="O47" s="235"/>
      <c r="P47" s="235"/>
      <c r="Q47" s="235"/>
      <c r="R47" s="235"/>
      <c r="S47" s="235"/>
      <c r="T47" s="71"/>
      <c r="U47" s="71"/>
      <c r="V47" s="71"/>
      <c r="W47" s="71"/>
      <c r="X47" s="71"/>
      <c r="Y47" s="71"/>
      <c r="Z47" s="71"/>
      <c r="AA47" s="71"/>
      <c r="AB47" s="71"/>
      <c r="AC47" s="71"/>
      <c r="AD47" s="71"/>
      <c r="AE47" s="71"/>
      <c r="AF47" s="71"/>
      <c r="AG47" s="71"/>
      <c r="AH47" s="71"/>
      <c r="AI47" s="71"/>
    </row>
    <row r="48" spans="1:35" s="181" customFormat="1" ht="49.5" x14ac:dyDescent="0.3">
      <c r="A48" s="88" t="s">
        <v>106</v>
      </c>
      <c r="B48" s="88" t="s">
        <v>480</v>
      </c>
      <c r="C48" s="89" t="s">
        <v>108</v>
      </c>
      <c r="D48" s="200">
        <v>1</v>
      </c>
      <c r="E48" s="201"/>
      <c r="F48" s="197"/>
      <c r="G48" s="25"/>
      <c r="H48" s="230" t="s">
        <v>62</v>
      </c>
      <c r="I48" s="189"/>
      <c r="J48" s="236">
        <f t="shared" si="2"/>
        <v>0</v>
      </c>
      <c r="K48" s="235"/>
      <c r="L48" s="235"/>
      <c r="M48" s="235"/>
      <c r="N48" s="235"/>
      <c r="O48" s="235"/>
      <c r="P48" s="235"/>
      <c r="Q48" s="235"/>
      <c r="R48" s="235"/>
      <c r="S48" s="235"/>
      <c r="T48" s="71"/>
      <c r="U48" s="71"/>
      <c r="V48" s="71"/>
      <c r="W48" s="71"/>
      <c r="X48" s="71"/>
      <c r="Y48" s="71"/>
      <c r="Z48" s="71"/>
      <c r="AA48" s="71"/>
      <c r="AB48" s="71"/>
      <c r="AC48" s="71"/>
      <c r="AD48" s="71"/>
      <c r="AE48" s="71"/>
      <c r="AF48" s="71"/>
      <c r="AG48" s="71"/>
      <c r="AH48" s="71"/>
      <c r="AI48" s="71"/>
    </row>
    <row r="49" spans="1:35" s="181" customFormat="1" ht="33" x14ac:dyDescent="0.3">
      <c r="A49" s="88" t="s">
        <v>107</v>
      </c>
      <c r="B49" s="88" t="s">
        <v>481</v>
      </c>
      <c r="C49" s="90" t="s">
        <v>111</v>
      </c>
      <c r="D49" s="200">
        <v>1</v>
      </c>
      <c r="E49" s="201"/>
      <c r="F49" s="197"/>
      <c r="G49" s="25"/>
      <c r="H49" s="230" t="s">
        <v>63</v>
      </c>
      <c r="I49" s="183"/>
      <c r="J49" s="236">
        <f t="shared" si="2"/>
        <v>0</v>
      </c>
      <c r="K49" s="235"/>
      <c r="L49" s="235"/>
      <c r="M49" s="235"/>
      <c r="N49" s="235"/>
      <c r="O49" s="235"/>
      <c r="P49" s="235"/>
      <c r="Q49" s="235"/>
      <c r="R49" s="235"/>
      <c r="S49" s="235"/>
      <c r="T49" s="71"/>
      <c r="U49" s="71"/>
      <c r="V49" s="71"/>
      <c r="W49" s="71"/>
      <c r="X49" s="71"/>
      <c r="Y49" s="71"/>
      <c r="Z49" s="71"/>
      <c r="AA49" s="71"/>
      <c r="AB49" s="71"/>
      <c r="AC49" s="71"/>
      <c r="AD49" s="71"/>
      <c r="AE49" s="71"/>
      <c r="AF49" s="71"/>
      <c r="AG49" s="71"/>
      <c r="AH49" s="71"/>
      <c r="AI49" s="71"/>
    </row>
    <row r="50" spans="1:35" s="181" customFormat="1" ht="33" x14ac:dyDescent="0.3">
      <c r="A50" s="88" t="s">
        <v>109</v>
      </c>
      <c r="B50" s="88" t="s">
        <v>482</v>
      </c>
      <c r="C50" s="90" t="s">
        <v>113</v>
      </c>
      <c r="D50" s="200">
        <v>2</v>
      </c>
      <c r="E50" s="201"/>
      <c r="F50" s="197"/>
      <c r="G50" s="25"/>
      <c r="H50" s="230" t="s">
        <v>63</v>
      </c>
      <c r="I50" s="183"/>
      <c r="J50" s="236">
        <f t="shared" si="2"/>
        <v>0</v>
      </c>
      <c r="K50" s="235"/>
      <c r="L50" s="235"/>
      <c r="M50" s="235"/>
      <c r="N50" s="235"/>
      <c r="O50" s="235"/>
      <c r="P50" s="235"/>
      <c r="Q50" s="235"/>
      <c r="R50" s="235"/>
      <c r="S50" s="235"/>
      <c r="T50" s="71"/>
      <c r="U50" s="71"/>
      <c r="V50" s="71"/>
      <c r="W50" s="71"/>
      <c r="X50" s="71"/>
      <c r="Y50" s="71"/>
      <c r="Z50" s="71"/>
      <c r="AA50" s="71"/>
      <c r="AB50" s="71"/>
      <c r="AC50" s="71"/>
      <c r="AD50" s="71"/>
      <c r="AE50" s="71"/>
      <c r="AF50" s="71"/>
      <c r="AG50" s="71"/>
      <c r="AH50" s="71"/>
      <c r="AI50" s="71"/>
    </row>
    <row r="51" spans="1:35" s="181" customFormat="1" ht="33" x14ac:dyDescent="0.3">
      <c r="A51" s="88" t="s">
        <v>110</v>
      </c>
      <c r="B51" s="88" t="s">
        <v>483</v>
      </c>
      <c r="C51" s="89" t="s">
        <v>490</v>
      </c>
      <c r="D51" s="200">
        <v>3</v>
      </c>
      <c r="E51" s="201"/>
      <c r="F51" s="197"/>
      <c r="G51" s="25"/>
      <c r="H51" s="230" t="s">
        <v>62</v>
      </c>
      <c r="I51" s="189"/>
      <c r="J51" s="236">
        <f t="shared" si="2"/>
        <v>0</v>
      </c>
      <c r="K51" s="235"/>
      <c r="L51" s="235"/>
      <c r="M51" s="235"/>
      <c r="N51" s="235"/>
      <c r="O51" s="235"/>
      <c r="P51" s="235"/>
      <c r="Q51" s="235"/>
      <c r="R51" s="235"/>
      <c r="S51" s="235"/>
      <c r="T51" s="71"/>
      <c r="U51" s="71"/>
      <c r="V51" s="71"/>
      <c r="W51" s="71"/>
      <c r="X51" s="71"/>
      <c r="Y51" s="71"/>
      <c r="Z51" s="71"/>
      <c r="AA51" s="71"/>
      <c r="AB51" s="71"/>
      <c r="AC51" s="71"/>
      <c r="AD51" s="71"/>
      <c r="AE51" s="71"/>
      <c r="AF51" s="71"/>
      <c r="AG51" s="71"/>
      <c r="AH51" s="71"/>
      <c r="AI51" s="71"/>
    </row>
    <row r="52" spans="1:35" s="181" customFormat="1" ht="33" x14ac:dyDescent="0.3">
      <c r="A52" s="88" t="s">
        <v>112</v>
      </c>
      <c r="B52" s="88" t="s">
        <v>484</v>
      </c>
      <c r="C52" s="89" t="s">
        <v>1090</v>
      </c>
      <c r="D52" s="200">
        <v>1</v>
      </c>
      <c r="E52" s="201"/>
      <c r="F52" s="197"/>
      <c r="G52" s="25"/>
      <c r="H52" s="230" t="s">
        <v>62</v>
      </c>
      <c r="I52" s="189"/>
      <c r="J52" s="236">
        <f t="shared" si="2"/>
        <v>0</v>
      </c>
      <c r="K52" s="235"/>
      <c r="L52" s="235"/>
      <c r="M52" s="235"/>
      <c r="N52" s="235"/>
      <c r="O52" s="235"/>
      <c r="P52" s="235"/>
      <c r="Q52" s="235"/>
      <c r="R52" s="235"/>
      <c r="S52" s="235"/>
      <c r="T52" s="71"/>
      <c r="U52" s="71"/>
      <c r="V52" s="71"/>
      <c r="W52" s="71"/>
      <c r="X52" s="71"/>
      <c r="Y52" s="71"/>
      <c r="Z52" s="71"/>
      <c r="AA52" s="71"/>
      <c r="AB52" s="71"/>
      <c r="AC52" s="71"/>
      <c r="AD52" s="71"/>
      <c r="AE52" s="71"/>
      <c r="AF52" s="71"/>
      <c r="AG52" s="71"/>
      <c r="AH52" s="71"/>
      <c r="AI52" s="71"/>
    </row>
    <row r="53" spans="1:35" s="181" customFormat="1" ht="16.5" x14ac:dyDescent="0.3">
      <c r="A53" s="88" t="s">
        <v>114</v>
      </c>
      <c r="B53" s="88" t="s">
        <v>485</v>
      </c>
      <c r="C53" s="89" t="s">
        <v>88</v>
      </c>
      <c r="D53" s="200">
        <v>1</v>
      </c>
      <c r="E53" s="201"/>
      <c r="F53" s="197"/>
      <c r="G53" s="25"/>
      <c r="H53" s="200" t="s">
        <v>63</v>
      </c>
      <c r="I53" s="189"/>
      <c r="J53" s="236">
        <f t="shared" si="2"/>
        <v>0</v>
      </c>
      <c r="K53" s="235"/>
      <c r="L53" s="235"/>
      <c r="M53" s="235"/>
      <c r="N53" s="235"/>
      <c r="O53" s="235"/>
      <c r="P53" s="235"/>
      <c r="Q53" s="235"/>
      <c r="R53" s="235"/>
      <c r="S53" s="235"/>
      <c r="T53" s="71"/>
      <c r="U53" s="71"/>
      <c r="V53" s="71"/>
      <c r="W53" s="71"/>
      <c r="X53" s="71"/>
      <c r="Y53" s="71"/>
      <c r="Z53" s="71"/>
      <c r="AA53" s="71"/>
      <c r="AB53" s="71"/>
      <c r="AC53" s="71"/>
      <c r="AD53" s="71"/>
      <c r="AE53" s="71"/>
      <c r="AF53" s="71"/>
      <c r="AG53" s="71"/>
      <c r="AH53" s="71"/>
      <c r="AI53" s="71"/>
    </row>
    <row r="54" spans="1:35" s="181" customFormat="1" ht="16.5" x14ac:dyDescent="0.3">
      <c r="A54" s="88" t="s">
        <v>115</v>
      </c>
      <c r="B54" s="88" t="s">
        <v>486</v>
      </c>
      <c r="C54" s="89" t="s">
        <v>96</v>
      </c>
      <c r="D54" s="200">
        <v>1</v>
      </c>
      <c r="E54" s="201"/>
      <c r="F54" s="197"/>
      <c r="G54" s="25"/>
      <c r="H54" s="230" t="s">
        <v>63</v>
      </c>
      <c r="I54" s="189"/>
      <c r="J54" s="236">
        <f t="shared" si="2"/>
        <v>0</v>
      </c>
      <c r="K54" s="235"/>
      <c r="L54" s="235"/>
      <c r="M54" s="235"/>
      <c r="N54" s="235"/>
      <c r="O54" s="235"/>
      <c r="P54" s="235"/>
      <c r="Q54" s="235"/>
      <c r="R54" s="235"/>
      <c r="S54" s="235"/>
      <c r="T54" s="71"/>
      <c r="U54" s="71"/>
      <c r="V54" s="71"/>
      <c r="W54" s="71"/>
      <c r="X54" s="71"/>
      <c r="Y54" s="71"/>
      <c r="Z54" s="71"/>
      <c r="AA54" s="71"/>
      <c r="AB54" s="71"/>
      <c r="AC54" s="71"/>
      <c r="AD54" s="71"/>
      <c r="AE54" s="71"/>
      <c r="AF54" s="71"/>
      <c r="AG54" s="71"/>
      <c r="AH54" s="71"/>
      <c r="AI54" s="71"/>
    </row>
    <row r="55" spans="1:35" s="181" customFormat="1" ht="16.5" x14ac:dyDescent="0.2">
      <c r="A55" s="209">
        <v>1.4</v>
      </c>
      <c r="B55" s="210"/>
      <c r="C55" s="202" t="s">
        <v>359</v>
      </c>
      <c r="D55" s="202"/>
      <c r="E55" s="202"/>
      <c r="F55" s="184"/>
      <c r="G55" s="184"/>
      <c r="H55" s="202"/>
      <c r="I55" s="185"/>
      <c r="J55" s="231"/>
      <c r="K55" s="235"/>
      <c r="L55" s="235"/>
      <c r="M55" s="235"/>
      <c r="N55" s="235"/>
      <c r="O55" s="235"/>
      <c r="P55" s="235"/>
      <c r="Q55" s="235"/>
      <c r="R55" s="235"/>
      <c r="S55" s="235"/>
      <c r="T55" s="71"/>
      <c r="U55" s="71"/>
      <c r="V55" s="71"/>
      <c r="W55" s="71"/>
      <c r="X55" s="71"/>
      <c r="Y55" s="71"/>
      <c r="Z55" s="71"/>
      <c r="AA55" s="71"/>
      <c r="AB55" s="71"/>
      <c r="AC55" s="71"/>
      <c r="AD55" s="71"/>
      <c r="AE55" s="71"/>
      <c r="AF55" s="71"/>
      <c r="AG55" s="71"/>
      <c r="AH55" s="71"/>
      <c r="AI55" s="71"/>
    </row>
    <row r="56" spans="1:35" s="181" customFormat="1" ht="33" x14ac:dyDescent="0.2">
      <c r="A56" s="88" t="s">
        <v>22</v>
      </c>
      <c r="B56" s="88" t="s">
        <v>491</v>
      </c>
      <c r="C56" s="83" t="s">
        <v>1269</v>
      </c>
      <c r="D56" s="207"/>
      <c r="E56" s="26" t="s">
        <v>57</v>
      </c>
      <c r="F56" s="4"/>
      <c r="G56" s="186"/>
      <c r="H56" s="229"/>
      <c r="I56" s="190"/>
      <c r="J56" s="244">
        <f>(IF(H56="רצוי",$Q$3,$Q$4))*(IF(G56="קיים במוצר",$Q$6,IF(G56="קיים ברכיב צד ג",$Q$7,IF(G56="דורש פיתוח",$Q$8,$Q$9))))</f>
        <v>0</v>
      </c>
      <c r="K56" s="235"/>
      <c r="L56" s="235"/>
      <c r="M56" s="235"/>
      <c r="N56" s="235"/>
      <c r="O56" s="235"/>
      <c r="P56" s="235"/>
      <c r="Q56" s="235"/>
      <c r="R56" s="235"/>
      <c r="S56" s="235"/>
      <c r="T56" s="71"/>
      <c r="U56" s="71"/>
      <c r="V56" s="71"/>
      <c r="W56" s="71"/>
      <c r="X56" s="71"/>
      <c r="Y56" s="71"/>
      <c r="Z56" s="71"/>
      <c r="AA56" s="71"/>
      <c r="AB56" s="71"/>
      <c r="AC56" s="71"/>
      <c r="AD56" s="71"/>
      <c r="AE56" s="71"/>
      <c r="AF56" s="71"/>
      <c r="AG56" s="71"/>
      <c r="AH56" s="71"/>
      <c r="AI56" s="71"/>
    </row>
    <row r="57" spans="1:35" s="181" customFormat="1" ht="59.25" customHeight="1" x14ac:dyDescent="0.2">
      <c r="A57" s="88" t="s">
        <v>23</v>
      </c>
      <c r="B57" s="88" t="s">
        <v>520</v>
      </c>
      <c r="C57" s="90" t="s">
        <v>362</v>
      </c>
      <c r="D57" s="200">
        <v>1</v>
      </c>
      <c r="E57" s="201"/>
      <c r="F57" s="197"/>
      <c r="G57" s="25"/>
      <c r="H57" s="232" t="s">
        <v>62</v>
      </c>
      <c r="I57" s="189"/>
      <c r="J57" s="236">
        <f t="shared" ref="J57:J82" si="3">(IF(H57="רצוי",$Q$3,$Q$4))*(IF(G57="קיים במוצר",$Q$6,IF(G57="קיים ברכיב צד ג",$Q$7,IF(G57="דורש פיתוח",$Q$8,$Q$9))))*D57</f>
        <v>0</v>
      </c>
      <c r="K57" s="235"/>
      <c r="L57" s="235"/>
      <c r="M57" s="235"/>
      <c r="N57" s="235"/>
      <c r="O57" s="235"/>
      <c r="P57" s="235"/>
      <c r="Q57" s="235"/>
      <c r="R57" s="235"/>
      <c r="S57" s="235"/>
      <c r="T57" s="71"/>
      <c r="U57" s="71"/>
      <c r="V57" s="71"/>
      <c r="W57" s="71"/>
      <c r="X57" s="71"/>
      <c r="Y57" s="71"/>
      <c r="Z57" s="71"/>
      <c r="AA57" s="71"/>
      <c r="AB57" s="71"/>
      <c r="AC57" s="71"/>
      <c r="AD57" s="71"/>
      <c r="AE57" s="71"/>
      <c r="AF57" s="71"/>
      <c r="AG57" s="71"/>
      <c r="AH57" s="71"/>
      <c r="AI57" s="71"/>
    </row>
    <row r="58" spans="1:35" s="181" customFormat="1" ht="16.5" x14ac:dyDescent="0.2">
      <c r="A58" s="88" t="s">
        <v>24</v>
      </c>
      <c r="B58" s="88" t="s">
        <v>492</v>
      </c>
      <c r="C58" s="90" t="s">
        <v>363</v>
      </c>
      <c r="D58" s="200">
        <v>1</v>
      </c>
      <c r="E58" s="201"/>
      <c r="F58" s="197"/>
      <c r="G58" s="25"/>
      <c r="H58" s="232" t="s">
        <v>62</v>
      </c>
      <c r="I58" s="189"/>
      <c r="J58" s="236">
        <f t="shared" si="3"/>
        <v>0</v>
      </c>
      <c r="K58" s="235"/>
      <c r="L58" s="235"/>
      <c r="M58" s="235"/>
      <c r="N58" s="235"/>
      <c r="O58" s="235"/>
      <c r="P58" s="235"/>
      <c r="Q58" s="235"/>
      <c r="R58" s="235"/>
      <c r="S58" s="235"/>
      <c r="T58" s="71"/>
      <c r="U58" s="71"/>
      <c r="V58" s="71"/>
      <c r="W58" s="71"/>
      <c r="X58" s="71"/>
      <c r="Y58" s="71"/>
      <c r="Z58" s="71"/>
      <c r="AA58" s="71"/>
      <c r="AB58" s="71"/>
      <c r="AC58" s="71"/>
      <c r="AD58" s="71"/>
      <c r="AE58" s="71"/>
      <c r="AF58" s="71"/>
      <c r="AG58" s="71"/>
      <c r="AH58" s="71"/>
      <c r="AI58" s="71"/>
    </row>
    <row r="59" spans="1:35" s="181" customFormat="1" ht="16.5" x14ac:dyDescent="0.2">
      <c r="A59" s="88" t="s">
        <v>119</v>
      </c>
      <c r="B59" s="88" t="s">
        <v>493</v>
      </c>
      <c r="C59" s="90" t="s">
        <v>364</v>
      </c>
      <c r="D59" s="200">
        <v>1</v>
      </c>
      <c r="E59" s="201"/>
      <c r="F59" s="197"/>
      <c r="G59" s="25"/>
      <c r="H59" s="232" t="s">
        <v>62</v>
      </c>
      <c r="I59" s="189"/>
      <c r="J59" s="236">
        <f t="shared" si="3"/>
        <v>0</v>
      </c>
      <c r="K59" s="235"/>
      <c r="L59" s="235"/>
      <c r="M59" s="235"/>
      <c r="N59" s="235"/>
      <c r="O59" s="235"/>
      <c r="P59" s="235"/>
      <c r="Q59" s="235"/>
      <c r="R59" s="235"/>
      <c r="S59" s="235"/>
      <c r="T59" s="71"/>
      <c r="U59" s="71"/>
      <c r="V59" s="71"/>
      <c r="W59" s="71"/>
      <c r="X59" s="71"/>
      <c r="Y59" s="71"/>
      <c r="Z59" s="71"/>
      <c r="AA59" s="71"/>
      <c r="AB59" s="71"/>
      <c r="AC59" s="71"/>
      <c r="AD59" s="71"/>
      <c r="AE59" s="71"/>
      <c r="AF59" s="71"/>
      <c r="AG59" s="71"/>
      <c r="AH59" s="71"/>
      <c r="AI59" s="71"/>
    </row>
    <row r="60" spans="1:35" s="181" customFormat="1" ht="16.5" x14ac:dyDescent="0.2">
      <c r="A60" s="88" t="s">
        <v>121</v>
      </c>
      <c r="B60" s="88" t="s">
        <v>494</v>
      </c>
      <c r="C60" s="90" t="s">
        <v>365</v>
      </c>
      <c r="D60" s="200">
        <v>1</v>
      </c>
      <c r="E60" s="201"/>
      <c r="F60" s="197"/>
      <c r="G60" s="25"/>
      <c r="H60" s="232" t="s">
        <v>62</v>
      </c>
      <c r="I60" s="189"/>
      <c r="J60" s="236">
        <f t="shared" si="3"/>
        <v>0</v>
      </c>
      <c r="K60" s="235"/>
      <c r="L60" s="235"/>
      <c r="M60" s="235"/>
      <c r="N60" s="235"/>
      <c r="O60" s="235"/>
      <c r="P60" s="235"/>
      <c r="Q60" s="235"/>
      <c r="R60" s="235"/>
      <c r="S60" s="235"/>
      <c r="T60" s="71"/>
      <c r="U60" s="71"/>
      <c r="V60" s="71"/>
      <c r="W60" s="71"/>
      <c r="X60" s="71"/>
      <c r="Y60" s="71"/>
      <c r="Z60" s="71"/>
      <c r="AA60" s="71"/>
      <c r="AB60" s="71"/>
      <c r="AC60" s="71"/>
      <c r="AD60" s="71"/>
      <c r="AE60" s="71"/>
      <c r="AF60" s="71"/>
      <c r="AG60" s="71"/>
      <c r="AH60" s="71"/>
      <c r="AI60" s="71"/>
    </row>
    <row r="61" spans="1:35" s="181" customFormat="1" ht="16.5" x14ac:dyDescent="0.2">
      <c r="A61" s="88" t="s">
        <v>123</v>
      </c>
      <c r="B61" s="88" t="s">
        <v>495</v>
      </c>
      <c r="C61" s="90" t="s">
        <v>366</v>
      </c>
      <c r="D61" s="200">
        <v>1</v>
      </c>
      <c r="E61" s="201"/>
      <c r="F61" s="197"/>
      <c r="G61" s="25"/>
      <c r="H61" s="232" t="s">
        <v>62</v>
      </c>
      <c r="I61" s="189"/>
      <c r="J61" s="236">
        <f t="shared" si="3"/>
        <v>0</v>
      </c>
      <c r="K61" s="235"/>
      <c r="L61" s="235"/>
      <c r="M61" s="235"/>
      <c r="N61" s="235"/>
      <c r="O61" s="235"/>
      <c r="P61" s="235"/>
      <c r="Q61" s="235"/>
      <c r="R61" s="235"/>
      <c r="S61" s="235"/>
      <c r="T61" s="71"/>
      <c r="U61" s="71"/>
      <c r="V61" s="71"/>
      <c r="W61" s="71"/>
      <c r="X61" s="71"/>
      <c r="Y61" s="71"/>
      <c r="Z61" s="71"/>
      <c r="AA61" s="71"/>
      <c r="AB61" s="71"/>
      <c r="AC61" s="71"/>
      <c r="AD61" s="71"/>
      <c r="AE61" s="71"/>
      <c r="AF61" s="71"/>
      <c r="AG61" s="71"/>
      <c r="AH61" s="71"/>
      <c r="AI61" s="71"/>
    </row>
    <row r="62" spans="1:35" s="181" customFormat="1" ht="16.5" x14ac:dyDescent="0.2">
      <c r="A62" s="88" t="s">
        <v>125</v>
      </c>
      <c r="B62" s="88" t="s">
        <v>496</v>
      </c>
      <c r="C62" s="90" t="s">
        <v>517</v>
      </c>
      <c r="D62" s="200">
        <v>1</v>
      </c>
      <c r="E62" s="201"/>
      <c r="F62" s="197"/>
      <c r="G62" s="25"/>
      <c r="H62" s="232" t="s">
        <v>62</v>
      </c>
      <c r="I62" s="189"/>
      <c r="J62" s="236">
        <f t="shared" si="3"/>
        <v>0</v>
      </c>
      <c r="K62" s="235"/>
      <c r="L62" s="235"/>
      <c r="M62" s="235"/>
      <c r="N62" s="235"/>
      <c r="O62" s="235"/>
      <c r="P62" s="235"/>
      <c r="Q62" s="235"/>
      <c r="R62" s="235"/>
      <c r="S62" s="235"/>
      <c r="T62" s="71"/>
      <c r="U62" s="71"/>
      <c r="V62" s="71"/>
      <c r="W62" s="71"/>
      <c r="X62" s="71"/>
      <c r="Y62" s="71"/>
      <c r="Z62" s="71"/>
      <c r="AA62" s="71"/>
      <c r="AB62" s="71"/>
      <c r="AC62" s="71"/>
      <c r="AD62" s="71"/>
      <c r="AE62" s="71"/>
      <c r="AF62" s="71"/>
      <c r="AG62" s="71"/>
      <c r="AH62" s="71"/>
      <c r="AI62" s="71"/>
    </row>
    <row r="63" spans="1:35" s="181" customFormat="1" ht="16.5" x14ac:dyDescent="0.2">
      <c r="A63" s="88" t="s">
        <v>127</v>
      </c>
      <c r="B63" s="88" t="s">
        <v>497</v>
      </c>
      <c r="C63" s="90" t="s">
        <v>518</v>
      </c>
      <c r="D63" s="200">
        <v>1</v>
      </c>
      <c r="E63" s="201"/>
      <c r="F63" s="197"/>
      <c r="G63" s="25"/>
      <c r="H63" s="232" t="s">
        <v>62</v>
      </c>
      <c r="I63" s="189"/>
      <c r="J63" s="236">
        <f t="shared" si="3"/>
        <v>0</v>
      </c>
      <c r="K63" s="235"/>
      <c r="L63" s="235"/>
      <c r="M63" s="235"/>
      <c r="N63" s="235"/>
      <c r="O63" s="235"/>
      <c r="P63" s="235"/>
      <c r="Q63" s="235"/>
      <c r="R63" s="235"/>
      <c r="S63" s="235"/>
      <c r="T63" s="71"/>
      <c r="U63" s="71"/>
      <c r="V63" s="71"/>
      <c r="W63" s="71"/>
      <c r="X63" s="71"/>
      <c r="Y63" s="71"/>
      <c r="Z63" s="71"/>
      <c r="AA63" s="71"/>
      <c r="AB63" s="71"/>
      <c r="AC63" s="71"/>
      <c r="AD63" s="71"/>
      <c r="AE63" s="71"/>
      <c r="AF63" s="71"/>
      <c r="AG63" s="71"/>
      <c r="AH63" s="71"/>
      <c r="AI63" s="71"/>
    </row>
    <row r="64" spans="1:35" s="181" customFormat="1" ht="16.5" x14ac:dyDescent="0.2">
      <c r="A64" s="88" t="s">
        <v>129</v>
      </c>
      <c r="B64" s="88" t="s">
        <v>498</v>
      </c>
      <c r="C64" s="90" t="s">
        <v>367</v>
      </c>
      <c r="D64" s="200">
        <v>1</v>
      </c>
      <c r="E64" s="201"/>
      <c r="F64" s="197"/>
      <c r="G64" s="25"/>
      <c r="H64" s="232" t="s">
        <v>62</v>
      </c>
      <c r="I64" s="189"/>
      <c r="J64" s="236">
        <f t="shared" si="3"/>
        <v>0</v>
      </c>
      <c r="K64" s="235"/>
      <c r="L64" s="235"/>
      <c r="M64" s="235"/>
      <c r="N64" s="235"/>
      <c r="O64" s="235"/>
      <c r="P64" s="235"/>
      <c r="Q64" s="235"/>
      <c r="R64" s="235"/>
      <c r="S64" s="235"/>
      <c r="T64" s="71"/>
      <c r="U64" s="71"/>
      <c r="V64" s="71"/>
      <c r="W64" s="71"/>
      <c r="X64" s="71"/>
      <c r="Y64" s="71"/>
      <c r="Z64" s="71"/>
      <c r="AA64" s="71"/>
      <c r="AB64" s="71"/>
      <c r="AC64" s="71"/>
      <c r="AD64" s="71"/>
      <c r="AE64" s="71"/>
      <c r="AF64" s="71"/>
      <c r="AG64" s="71"/>
      <c r="AH64" s="71"/>
      <c r="AI64" s="71"/>
    </row>
    <row r="65" spans="1:35" s="181" customFormat="1" ht="16.5" x14ac:dyDescent="0.2">
      <c r="A65" s="88" t="s">
        <v>130</v>
      </c>
      <c r="B65" s="88" t="s">
        <v>499</v>
      </c>
      <c r="C65" s="90" t="s">
        <v>368</v>
      </c>
      <c r="D65" s="200">
        <v>1</v>
      </c>
      <c r="E65" s="201"/>
      <c r="F65" s="197"/>
      <c r="G65" s="25"/>
      <c r="H65" s="232" t="s">
        <v>62</v>
      </c>
      <c r="I65" s="189"/>
      <c r="J65" s="236">
        <f t="shared" si="3"/>
        <v>0</v>
      </c>
      <c r="K65" s="235"/>
      <c r="L65" s="235"/>
      <c r="M65" s="235"/>
      <c r="N65" s="235"/>
      <c r="O65" s="235"/>
      <c r="P65" s="235"/>
      <c r="Q65" s="235"/>
      <c r="R65" s="235"/>
      <c r="S65" s="235"/>
      <c r="T65" s="71"/>
      <c r="U65" s="71"/>
      <c r="V65" s="71"/>
      <c r="W65" s="71"/>
      <c r="X65" s="71"/>
      <c r="Y65" s="71"/>
      <c r="Z65" s="71"/>
      <c r="AA65" s="71"/>
      <c r="AB65" s="71"/>
      <c r="AC65" s="71"/>
      <c r="AD65" s="71"/>
      <c r="AE65" s="71"/>
      <c r="AF65" s="71"/>
      <c r="AG65" s="71"/>
      <c r="AH65" s="71"/>
      <c r="AI65" s="71"/>
    </row>
    <row r="66" spans="1:35" s="181" customFormat="1" ht="33" x14ac:dyDescent="0.2">
      <c r="A66" s="88" t="s">
        <v>132</v>
      </c>
      <c r="B66" s="88" t="s">
        <v>500</v>
      </c>
      <c r="C66" s="90" t="s">
        <v>369</v>
      </c>
      <c r="D66" s="200">
        <v>1</v>
      </c>
      <c r="E66" s="201"/>
      <c r="F66" s="197"/>
      <c r="G66" s="25"/>
      <c r="H66" s="232" t="s">
        <v>62</v>
      </c>
      <c r="I66" s="189"/>
      <c r="J66" s="236">
        <f t="shared" si="3"/>
        <v>0</v>
      </c>
      <c r="K66" s="235"/>
      <c r="L66" s="235"/>
      <c r="M66" s="235"/>
      <c r="N66" s="235"/>
      <c r="O66" s="235"/>
      <c r="P66" s="235"/>
      <c r="Q66" s="235"/>
      <c r="R66" s="235"/>
      <c r="S66" s="235"/>
      <c r="T66" s="71"/>
      <c r="U66" s="71"/>
      <c r="V66" s="71"/>
      <c r="W66" s="71"/>
      <c r="X66" s="71"/>
      <c r="Y66" s="71"/>
      <c r="Z66" s="71"/>
      <c r="AA66" s="71"/>
      <c r="AB66" s="71"/>
      <c r="AC66" s="71"/>
      <c r="AD66" s="71"/>
      <c r="AE66" s="71"/>
      <c r="AF66" s="71"/>
      <c r="AG66" s="71"/>
      <c r="AH66" s="71"/>
      <c r="AI66" s="71"/>
    </row>
    <row r="67" spans="1:35" s="181" customFormat="1" ht="33" x14ac:dyDescent="0.2">
      <c r="A67" s="88" t="s">
        <v>134</v>
      </c>
      <c r="B67" s="88" t="s">
        <v>501</v>
      </c>
      <c r="C67" s="90" t="s">
        <v>370</v>
      </c>
      <c r="D67" s="200">
        <v>1</v>
      </c>
      <c r="E67" s="201"/>
      <c r="F67" s="197"/>
      <c r="G67" s="25"/>
      <c r="H67" s="232" t="s">
        <v>62</v>
      </c>
      <c r="I67" s="189"/>
      <c r="J67" s="236">
        <f t="shared" si="3"/>
        <v>0</v>
      </c>
      <c r="K67" s="235"/>
      <c r="L67" s="235"/>
      <c r="M67" s="235"/>
      <c r="N67" s="235"/>
      <c r="O67" s="235"/>
      <c r="P67" s="235"/>
      <c r="Q67" s="235"/>
      <c r="R67" s="235"/>
      <c r="S67" s="235"/>
      <c r="T67" s="71"/>
      <c r="U67" s="71"/>
      <c r="V67" s="71"/>
      <c r="W67" s="71"/>
      <c r="X67" s="71"/>
      <c r="Y67" s="71"/>
      <c r="Z67" s="71"/>
      <c r="AA67" s="71"/>
      <c r="AB67" s="71"/>
      <c r="AC67" s="71"/>
      <c r="AD67" s="71"/>
      <c r="AE67" s="71"/>
      <c r="AF67" s="71"/>
      <c r="AG67" s="71"/>
      <c r="AH67" s="71"/>
      <c r="AI67" s="71"/>
    </row>
    <row r="68" spans="1:35" s="181" customFormat="1" ht="16.5" x14ac:dyDescent="0.2">
      <c r="A68" s="88" t="s">
        <v>136</v>
      </c>
      <c r="B68" s="88" t="s">
        <v>502</v>
      </c>
      <c r="C68" s="90" t="s">
        <v>519</v>
      </c>
      <c r="D68" s="200">
        <v>1</v>
      </c>
      <c r="E68" s="201"/>
      <c r="F68" s="197"/>
      <c r="G68" s="25"/>
      <c r="H68" s="232" t="s">
        <v>62</v>
      </c>
      <c r="I68" s="189"/>
      <c r="J68" s="236">
        <f t="shared" si="3"/>
        <v>0</v>
      </c>
      <c r="K68" s="235"/>
      <c r="L68" s="235"/>
      <c r="M68" s="235"/>
      <c r="N68" s="235"/>
      <c r="O68" s="235"/>
      <c r="P68" s="235"/>
      <c r="Q68" s="235"/>
      <c r="R68" s="235"/>
      <c r="S68" s="235"/>
      <c r="T68" s="71"/>
      <c r="U68" s="71"/>
      <c r="V68" s="71"/>
      <c r="W68" s="71"/>
      <c r="X68" s="71"/>
      <c r="Y68" s="71"/>
      <c r="Z68" s="71"/>
      <c r="AA68" s="71"/>
      <c r="AB68" s="71"/>
      <c r="AC68" s="71"/>
      <c r="AD68" s="71"/>
      <c r="AE68" s="71"/>
      <c r="AF68" s="71"/>
      <c r="AG68" s="71"/>
      <c r="AH68" s="71"/>
      <c r="AI68" s="71"/>
    </row>
    <row r="69" spans="1:35" s="181" customFormat="1" ht="16.5" x14ac:dyDescent="0.2">
      <c r="A69" s="88" t="s">
        <v>138</v>
      </c>
      <c r="B69" s="88" t="s">
        <v>503</v>
      </c>
      <c r="C69" s="90" t="s">
        <v>371</v>
      </c>
      <c r="D69" s="200">
        <v>1</v>
      </c>
      <c r="E69" s="201"/>
      <c r="F69" s="197"/>
      <c r="G69" s="25"/>
      <c r="H69" s="232" t="s">
        <v>62</v>
      </c>
      <c r="I69" s="189"/>
      <c r="J69" s="236">
        <f t="shared" si="3"/>
        <v>0</v>
      </c>
      <c r="K69" s="235"/>
      <c r="L69" s="235"/>
      <c r="M69" s="235"/>
      <c r="N69" s="235"/>
      <c r="O69" s="235"/>
      <c r="P69" s="235"/>
      <c r="Q69" s="235"/>
      <c r="R69" s="235"/>
      <c r="S69" s="235"/>
      <c r="T69" s="71"/>
      <c r="U69" s="71"/>
      <c r="V69" s="71"/>
      <c r="W69" s="71"/>
      <c r="X69" s="71"/>
      <c r="Y69" s="71"/>
      <c r="Z69" s="71"/>
      <c r="AA69" s="71"/>
      <c r="AB69" s="71"/>
      <c r="AC69" s="71"/>
      <c r="AD69" s="71"/>
      <c r="AE69" s="71"/>
      <c r="AF69" s="71"/>
      <c r="AG69" s="71"/>
      <c r="AH69" s="71"/>
      <c r="AI69" s="71"/>
    </row>
    <row r="70" spans="1:35" s="181" customFormat="1" ht="33" x14ac:dyDescent="0.2">
      <c r="A70" s="88" t="s">
        <v>522</v>
      </c>
      <c r="B70" s="88" t="s">
        <v>504</v>
      </c>
      <c r="C70" s="90" t="s">
        <v>373</v>
      </c>
      <c r="D70" s="200">
        <v>1</v>
      </c>
      <c r="E70" s="201"/>
      <c r="F70" s="197"/>
      <c r="G70" s="25"/>
      <c r="H70" s="232" t="s">
        <v>62</v>
      </c>
      <c r="I70" s="189"/>
      <c r="J70" s="236">
        <f t="shared" si="3"/>
        <v>0</v>
      </c>
      <c r="K70" s="235"/>
      <c r="L70" s="235"/>
      <c r="M70" s="235"/>
      <c r="N70" s="235"/>
      <c r="O70" s="235"/>
      <c r="P70" s="235"/>
      <c r="Q70" s="235"/>
      <c r="R70" s="235"/>
      <c r="S70" s="235"/>
      <c r="T70" s="71"/>
      <c r="U70" s="71"/>
      <c r="V70" s="71"/>
      <c r="W70" s="71"/>
      <c r="X70" s="71"/>
      <c r="Y70" s="71"/>
      <c r="Z70" s="71"/>
      <c r="AA70" s="71"/>
      <c r="AB70" s="71"/>
      <c r="AC70" s="71"/>
      <c r="AD70" s="71"/>
      <c r="AE70" s="71"/>
      <c r="AF70" s="71"/>
      <c r="AG70" s="71"/>
      <c r="AH70" s="71"/>
      <c r="AI70" s="71"/>
    </row>
    <row r="71" spans="1:35" s="181" customFormat="1" ht="33" x14ac:dyDescent="0.2">
      <c r="A71" s="88" t="s">
        <v>614</v>
      </c>
      <c r="B71" s="88" t="s">
        <v>505</v>
      </c>
      <c r="C71" s="90" t="s">
        <v>374</v>
      </c>
      <c r="D71" s="200">
        <v>1</v>
      </c>
      <c r="E71" s="201"/>
      <c r="F71" s="197"/>
      <c r="G71" s="25"/>
      <c r="H71" s="232" t="s">
        <v>62</v>
      </c>
      <c r="I71" s="189"/>
      <c r="J71" s="236">
        <f t="shared" si="3"/>
        <v>0</v>
      </c>
      <c r="K71" s="235"/>
      <c r="L71" s="235"/>
      <c r="M71" s="235"/>
      <c r="N71" s="235"/>
      <c r="O71" s="235"/>
      <c r="P71" s="235"/>
      <c r="Q71" s="235"/>
      <c r="R71" s="235"/>
      <c r="S71" s="235"/>
      <c r="T71" s="71"/>
      <c r="U71" s="71"/>
      <c r="V71" s="71"/>
      <c r="W71" s="71"/>
      <c r="X71" s="71"/>
      <c r="Y71" s="71"/>
      <c r="Z71" s="71"/>
      <c r="AA71" s="71"/>
      <c r="AB71" s="71"/>
      <c r="AC71" s="71"/>
      <c r="AD71" s="71"/>
      <c r="AE71" s="71"/>
      <c r="AF71" s="71"/>
      <c r="AG71" s="71"/>
      <c r="AH71" s="71"/>
      <c r="AI71" s="71"/>
    </row>
    <row r="72" spans="1:35" s="181" customFormat="1" ht="33" x14ac:dyDescent="0.2">
      <c r="A72" s="88" t="s">
        <v>615</v>
      </c>
      <c r="B72" s="88" t="s">
        <v>506</v>
      </c>
      <c r="C72" s="90" t="s">
        <v>375</v>
      </c>
      <c r="D72" s="200">
        <v>1</v>
      </c>
      <c r="E72" s="201"/>
      <c r="F72" s="197"/>
      <c r="G72" s="25"/>
      <c r="H72" s="232" t="s">
        <v>62</v>
      </c>
      <c r="I72" s="189"/>
      <c r="J72" s="236">
        <f t="shared" si="3"/>
        <v>0</v>
      </c>
      <c r="K72" s="235"/>
      <c r="L72" s="235"/>
      <c r="M72" s="235"/>
      <c r="N72" s="235"/>
      <c r="O72" s="235"/>
      <c r="P72" s="235"/>
      <c r="Q72" s="235"/>
      <c r="R72" s="235"/>
      <c r="S72" s="235"/>
      <c r="T72" s="71"/>
      <c r="U72" s="71"/>
      <c r="V72" s="71"/>
      <c r="W72" s="71"/>
      <c r="X72" s="71"/>
      <c r="Y72" s="71"/>
      <c r="Z72" s="71"/>
      <c r="AA72" s="71"/>
      <c r="AB72" s="71"/>
      <c r="AC72" s="71"/>
      <c r="AD72" s="71"/>
      <c r="AE72" s="71"/>
      <c r="AF72" s="71"/>
      <c r="AG72" s="71"/>
      <c r="AH72" s="71"/>
      <c r="AI72" s="71"/>
    </row>
    <row r="73" spans="1:35" s="181" customFormat="1" ht="33" x14ac:dyDescent="0.3">
      <c r="A73" s="88" t="s">
        <v>616</v>
      </c>
      <c r="B73" s="88" t="s">
        <v>507</v>
      </c>
      <c r="C73" s="90" t="s">
        <v>376</v>
      </c>
      <c r="D73" s="200">
        <v>1</v>
      </c>
      <c r="E73" s="201"/>
      <c r="F73" s="197"/>
      <c r="G73" s="25"/>
      <c r="H73" s="232" t="s">
        <v>63</v>
      </c>
      <c r="I73" s="183"/>
      <c r="J73" s="236">
        <f t="shared" si="3"/>
        <v>0</v>
      </c>
      <c r="K73" s="235"/>
      <c r="L73" s="235"/>
      <c r="M73" s="235"/>
      <c r="N73" s="235"/>
      <c r="O73" s="235"/>
      <c r="P73" s="235"/>
      <c r="Q73" s="235"/>
      <c r="R73" s="235"/>
      <c r="S73" s="235"/>
      <c r="T73" s="71"/>
      <c r="U73" s="71"/>
      <c r="V73" s="71"/>
      <c r="W73" s="71"/>
      <c r="X73" s="71"/>
      <c r="Y73" s="71"/>
      <c r="Z73" s="71"/>
      <c r="AA73" s="71"/>
      <c r="AB73" s="71"/>
      <c r="AC73" s="71"/>
      <c r="AD73" s="71"/>
      <c r="AE73" s="71"/>
      <c r="AF73" s="71"/>
      <c r="AG73" s="71"/>
      <c r="AH73" s="71"/>
      <c r="AI73" s="71"/>
    </row>
    <row r="74" spans="1:35" s="181" customFormat="1" ht="33" x14ac:dyDescent="0.3">
      <c r="A74" s="88" t="s">
        <v>617</v>
      </c>
      <c r="B74" s="88" t="s">
        <v>508</v>
      </c>
      <c r="C74" s="90" t="s">
        <v>377</v>
      </c>
      <c r="D74" s="200">
        <v>1</v>
      </c>
      <c r="E74" s="201"/>
      <c r="F74" s="197"/>
      <c r="G74" s="25"/>
      <c r="H74" s="232" t="s">
        <v>63</v>
      </c>
      <c r="I74" s="183"/>
      <c r="J74" s="236">
        <f t="shared" si="3"/>
        <v>0</v>
      </c>
      <c r="K74" s="235"/>
      <c r="L74" s="235"/>
      <c r="M74" s="235"/>
      <c r="N74" s="235"/>
      <c r="O74" s="235"/>
      <c r="P74" s="235"/>
      <c r="Q74" s="235"/>
      <c r="R74" s="235"/>
      <c r="S74" s="235"/>
      <c r="T74" s="71"/>
      <c r="U74" s="71"/>
      <c r="V74" s="71"/>
      <c r="W74" s="71"/>
      <c r="X74" s="71"/>
      <c r="Y74" s="71"/>
      <c r="Z74" s="71"/>
      <c r="AA74" s="71"/>
      <c r="AB74" s="71"/>
      <c r="AC74" s="71"/>
      <c r="AD74" s="71"/>
      <c r="AE74" s="71"/>
      <c r="AF74" s="71"/>
      <c r="AG74" s="71"/>
      <c r="AH74" s="71"/>
      <c r="AI74" s="71"/>
    </row>
    <row r="75" spans="1:35" s="181" customFormat="1" ht="33" x14ac:dyDescent="0.2">
      <c r="A75" s="88" t="s">
        <v>618</v>
      </c>
      <c r="B75" s="88" t="s">
        <v>509</v>
      </c>
      <c r="C75" s="90" t="s">
        <v>378</v>
      </c>
      <c r="D75" s="200">
        <v>1</v>
      </c>
      <c r="E75" s="201"/>
      <c r="F75" s="197"/>
      <c r="G75" s="25"/>
      <c r="H75" s="232" t="s">
        <v>62</v>
      </c>
      <c r="I75" s="189"/>
      <c r="J75" s="236">
        <f t="shared" si="3"/>
        <v>0</v>
      </c>
      <c r="K75" s="235"/>
      <c r="L75" s="235"/>
      <c r="M75" s="235"/>
      <c r="N75" s="235"/>
      <c r="O75" s="235"/>
      <c r="P75" s="235"/>
      <c r="Q75" s="235"/>
      <c r="R75" s="235"/>
      <c r="S75" s="235"/>
      <c r="T75" s="71"/>
      <c r="U75" s="71"/>
      <c r="V75" s="71"/>
      <c r="W75" s="71"/>
      <c r="X75" s="71"/>
      <c r="Y75" s="71"/>
      <c r="Z75" s="71"/>
      <c r="AA75" s="71"/>
      <c r="AB75" s="71"/>
      <c r="AC75" s="71"/>
      <c r="AD75" s="71"/>
      <c r="AE75" s="71"/>
      <c r="AF75" s="71"/>
      <c r="AG75" s="71"/>
      <c r="AH75" s="71"/>
      <c r="AI75" s="71"/>
    </row>
    <row r="76" spans="1:35" s="181" customFormat="1" ht="33" x14ac:dyDescent="0.2">
      <c r="A76" s="88" t="s">
        <v>619</v>
      </c>
      <c r="B76" s="88" t="s">
        <v>510</v>
      </c>
      <c r="C76" s="90" t="s">
        <v>521</v>
      </c>
      <c r="D76" s="200">
        <v>1</v>
      </c>
      <c r="E76" s="201"/>
      <c r="F76" s="197"/>
      <c r="G76" s="25"/>
      <c r="H76" s="232" t="s">
        <v>62</v>
      </c>
      <c r="I76" s="189"/>
      <c r="J76" s="236">
        <f t="shared" si="3"/>
        <v>0</v>
      </c>
      <c r="K76" s="235"/>
      <c r="L76" s="235"/>
      <c r="M76" s="235"/>
      <c r="N76" s="235"/>
      <c r="O76" s="235"/>
      <c r="P76" s="235"/>
      <c r="Q76" s="235"/>
      <c r="R76" s="235"/>
      <c r="S76" s="235"/>
      <c r="T76" s="71"/>
      <c r="U76" s="71"/>
      <c r="V76" s="71"/>
      <c r="W76" s="71"/>
      <c r="X76" s="71"/>
      <c r="Y76" s="71"/>
      <c r="Z76" s="71"/>
      <c r="AA76" s="71"/>
      <c r="AB76" s="71"/>
      <c r="AC76" s="71"/>
      <c r="AD76" s="71"/>
      <c r="AE76" s="71"/>
      <c r="AF76" s="71"/>
      <c r="AG76" s="71"/>
      <c r="AH76" s="71"/>
      <c r="AI76" s="71"/>
    </row>
    <row r="77" spans="1:35" s="181" customFormat="1" ht="33" x14ac:dyDescent="0.2">
      <c r="A77" s="88" t="s">
        <v>620</v>
      </c>
      <c r="B77" s="88" t="s">
        <v>511</v>
      </c>
      <c r="C77" s="90" t="s">
        <v>1091</v>
      </c>
      <c r="D77" s="200">
        <v>1</v>
      </c>
      <c r="E77" s="201"/>
      <c r="F77" s="197"/>
      <c r="G77" s="25"/>
      <c r="H77" s="232" t="s">
        <v>62</v>
      </c>
      <c r="I77" s="189"/>
      <c r="J77" s="236">
        <f t="shared" si="3"/>
        <v>0</v>
      </c>
      <c r="K77" s="235"/>
      <c r="L77" s="235"/>
      <c r="M77" s="235"/>
      <c r="N77" s="235"/>
      <c r="O77" s="235"/>
      <c r="P77" s="235"/>
      <c r="Q77" s="235"/>
      <c r="R77" s="235"/>
      <c r="S77" s="235"/>
      <c r="T77" s="71"/>
      <c r="U77" s="71"/>
      <c r="V77" s="71"/>
      <c r="W77" s="71"/>
      <c r="X77" s="71"/>
      <c r="Y77" s="71"/>
      <c r="Z77" s="71"/>
      <c r="AA77" s="71"/>
      <c r="AB77" s="71"/>
      <c r="AC77" s="71"/>
      <c r="AD77" s="71"/>
      <c r="AE77" s="71"/>
      <c r="AF77" s="71"/>
      <c r="AG77" s="71"/>
      <c r="AH77" s="71"/>
      <c r="AI77" s="71"/>
    </row>
    <row r="78" spans="1:35" s="181" customFormat="1" ht="16.5" x14ac:dyDescent="0.2">
      <c r="A78" s="88" t="s">
        <v>621</v>
      </c>
      <c r="B78" s="88" t="s">
        <v>512</v>
      </c>
      <c r="C78" s="90" t="s">
        <v>131</v>
      </c>
      <c r="D78" s="200">
        <v>1</v>
      </c>
      <c r="E78" s="201"/>
      <c r="F78" s="197"/>
      <c r="G78" s="25"/>
      <c r="H78" s="233" t="s">
        <v>62</v>
      </c>
      <c r="I78" s="189"/>
      <c r="J78" s="236">
        <f t="shared" si="3"/>
        <v>0</v>
      </c>
      <c r="K78" s="235"/>
      <c r="L78" s="235"/>
      <c r="M78" s="235"/>
      <c r="N78" s="235"/>
      <c r="O78" s="235"/>
      <c r="P78" s="235"/>
      <c r="Q78" s="235"/>
      <c r="R78" s="235"/>
      <c r="S78" s="235"/>
      <c r="T78" s="71"/>
      <c r="U78" s="71"/>
      <c r="V78" s="71"/>
      <c r="W78" s="71"/>
      <c r="X78" s="71"/>
      <c r="Y78" s="71"/>
      <c r="Z78" s="71"/>
      <c r="AA78" s="71"/>
      <c r="AB78" s="71"/>
      <c r="AC78" s="71"/>
      <c r="AD78" s="71"/>
      <c r="AE78" s="71"/>
      <c r="AF78" s="71"/>
      <c r="AG78" s="71"/>
      <c r="AH78" s="71"/>
      <c r="AI78" s="71"/>
    </row>
    <row r="79" spans="1:35" s="181" customFormat="1" ht="16.5" x14ac:dyDescent="0.2">
      <c r="A79" s="88" t="s">
        <v>622</v>
      </c>
      <c r="B79" s="88" t="s">
        <v>513</v>
      </c>
      <c r="C79" s="90" t="s">
        <v>133</v>
      </c>
      <c r="D79" s="200">
        <v>1</v>
      </c>
      <c r="E79" s="201"/>
      <c r="F79" s="197"/>
      <c r="G79" s="25"/>
      <c r="H79" s="233" t="s">
        <v>62</v>
      </c>
      <c r="I79" s="189"/>
      <c r="J79" s="236">
        <f t="shared" si="3"/>
        <v>0</v>
      </c>
      <c r="K79" s="235"/>
      <c r="L79" s="235"/>
      <c r="M79" s="235"/>
      <c r="N79" s="235"/>
      <c r="O79" s="235"/>
      <c r="P79" s="235"/>
      <c r="Q79" s="235"/>
      <c r="R79" s="235"/>
      <c r="S79" s="235"/>
      <c r="T79" s="71"/>
      <c r="U79" s="71"/>
      <c r="V79" s="71"/>
      <c r="W79" s="71"/>
      <c r="X79" s="71"/>
      <c r="Y79" s="71"/>
      <c r="Z79" s="71"/>
      <c r="AA79" s="71"/>
      <c r="AB79" s="71"/>
      <c r="AC79" s="71"/>
      <c r="AD79" s="71"/>
      <c r="AE79" s="71"/>
      <c r="AF79" s="71"/>
      <c r="AG79" s="71"/>
      <c r="AH79" s="71"/>
      <c r="AI79" s="71"/>
    </row>
    <row r="80" spans="1:35" s="181" customFormat="1" ht="16.5" x14ac:dyDescent="0.2">
      <c r="A80" s="88" t="s">
        <v>623</v>
      </c>
      <c r="B80" s="88" t="s">
        <v>514</v>
      </c>
      <c r="C80" s="90" t="s">
        <v>135</v>
      </c>
      <c r="D80" s="200">
        <v>1</v>
      </c>
      <c r="E80" s="201"/>
      <c r="F80" s="197"/>
      <c r="G80" s="25"/>
      <c r="H80" s="233" t="s">
        <v>62</v>
      </c>
      <c r="I80" s="189"/>
      <c r="J80" s="236">
        <f t="shared" si="3"/>
        <v>0</v>
      </c>
      <c r="K80" s="235"/>
      <c r="L80" s="235"/>
      <c r="M80" s="235"/>
      <c r="N80" s="235"/>
      <c r="O80" s="235"/>
      <c r="P80" s="235"/>
      <c r="Q80" s="235"/>
      <c r="R80" s="235"/>
      <c r="S80" s="235"/>
      <c r="T80" s="71"/>
      <c r="U80" s="71"/>
      <c r="V80" s="71"/>
      <c r="W80" s="71"/>
      <c r="X80" s="71"/>
      <c r="Y80" s="71"/>
      <c r="Z80" s="71"/>
      <c r="AA80" s="71"/>
      <c r="AB80" s="71"/>
      <c r="AC80" s="71"/>
      <c r="AD80" s="71"/>
      <c r="AE80" s="71"/>
      <c r="AF80" s="71"/>
      <c r="AG80" s="71"/>
      <c r="AH80" s="71"/>
      <c r="AI80" s="71"/>
    </row>
    <row r="81" spans="1:35" s="181" customFormat="1" ht="16.5" x14ac:dyDescent="0.2">
      <c r="A81" s="88" t="s">
        <v>624</v>
      </c>
      <c r="B81" s="88" t="s">
        <v>515</v>
      </c>
      <c r="C81" s="90" t="s">
        <v>137</v>
      </c>
      <c r="D81" s="200">
        <v>1</v>
      </c>
      <c r="E81" s="201"/>
      <c r="F81" s="197"/>
      <c r="G81" s="25"/>
      <c r="H81" s="233" t="s">
        <v>62</v>
      </c>
      <c r="I81" s="189"/>
      <c r="J81" s="236">
        <f t="shared" si="3"/>
        <v>0</v>
      </c>
      <c r="K81" s="235"/>
      <c r="L81" s="235"/>
      <c r="M81" s="235"/>
      <c r="N81" s="235"/>
      <c r="O81" s="235"/>
      <c r="P81" s="235"/>
      <c r="Q81" s="235"/>
      <c r="R81" s="235"/>
      <c r="S81" s="235"/>
      <c r="T81" s="71"/>
      <c r="U81" s="71"/>
      <c r="V81" s="71"/>
      <c r="W81" s="71"/>
      <c r="X81" s="71"/>
      <c r="Y81" s="71"/>
      <c r="Z81" s="71"/>
      <c r="AA81" s="71"/>
      <c r="AB81" s="71"/>
      <c r="AC81" s="71"/>
      <c r="AD81" s="71"/>
      <c r="AE81" s="71"/>
      <c r="AF81" s="71"/>
      <c r="AG81" s="71"/>
      <c r="AH81" s="71"/>
      <c r="AI81" s="71"/>
    </row>
    <row r="82" spans="1:35" s="181" customFormat="1" ht="16.5" x14ac:dyDescent="0.2">
      <c r="A82" s="88" t="s">
        <v>625</v>
      </c>
      <c r="B82" s="88" t="s">
        <v>516</v>
      </c>
      <c r="C82" s="90" t="s">
        <v>372</v>
      </c>
      <c r="D82" s="200">
        <v>1</v>
      </c>
      <c r="E82" s="201"/>
      <c r="F82" s="197"/>
      <c r="G82" s="25"/>
      <c r="H82" s="232" t="s">
        <v>63</v>
      </c>
      <c r="I82" s="189"/>
      <c r="J82" s="236">
        <f t="shared" si="3"/>
        <v>0</v>
      </c>
      <c r="K82" s="235"/>
      <c r="L82" s="235"/>
      <c r="M82" s="235"/>
      <c r="N82" s="235"/>
      <c r="O82" s="235"/>
      <c r="P82" s="235"/>
      <c r="Q82" s="235"/>
      <c r="R82" s="235"/>
      <c r="S82" s="235"/>
      <c r="T82" s="71"/>
      <c r="U82" s="71"/>
      <c r="V82" s="71"/>
      <c r="W82" s="71"/>
      <c r="X82" s="71"/>
      <c r="Y82" s="71"/>
      <c r="Z82" s="71"/>
      <c r="AA82" s="71"/>
      <c r="AB82" s="71"/>
      <c r="AC82" s="71"/>
      <c r="AD82" s="71"/>
      <c r="AE82" s="71"/>
      <c r="AF82" s="71"/>
      <c r="AG82" s="71"/>
      <c r="AH82" s="71"/>
      <c r="AI82" s="71"/>
    </row>
    <row r="83" spans="1:35" s="181" customFormat="1" ht="16.5" x14ac:dyDescent="0.2">
      <c r="A83" s="198">
        <v>1.5</v>
      </c>
      <c r="B83" s="198"/>
      <c r="C83" s="202" t="s">
        <v>250</v>
      </c>
      <c r="D83" s="202"/>
      <c r="E83" s="202"/>
      <c r="F83" s="184"/>
      <c r="G83" s="184"/>
      <c r="H83" s="202"/>
      <c r="I83" s="185"/>
      <c r="J83" s="231"/>
      <c r="K83" s="235"/>
      <c r="L83" s="235"/>
      <c r="M83" s="235"/>
      <c r="N83" s="235"/>
      <c r="O83" s="235"/>
      <c r="P83" s="235"/>
      <c r="Q83" s="235"/>
      <c r="R83" s="235"/>
      <c r="S83" s="235"/>
      <c r="T83" s="71"/>
      <c r="U83" s="71"/>
      <c r="V83" s="71"/>
      <c r="W83" s="71"/>
      <c r="X83" s="71"/>
      <c r="Y83" s="71"/>
      <c r="Z83" s="71"/>
      <c r="AA83" s="71"/>
      <c r="AB83" s="71"/>
      <c r="AC83" s="71"/>
      <c r="AD83" s="71"/>
      <c r="AE83" s="71"/>
      <c r="AF83" s="71"/>
      <c r="AG83" s="71"/>
      <c r="AH83" s="71"/>
      <c r="AI83" s="71"/>
    </row>
    <row r="84" spans="1:35" s="181" customFormat="1" ht="16.5" x14ac:dyDescent="0.2">
      <c r="A84" s="94" t="s">
        <v>25</v>
      </c>
      <c r="B84" s="94" t="s">
        <v>524</v>
      </c>
      <c r="C84" s="90" t="s">
        <v>1270</v>
      </c>
      <c r="D84" s="207"/>
      <c r="E84" s="26" t="s">
        <v>57</v>
      </c>
      <c r="F84" s="4"/>
      <c r="G84" s="186"/>
      <c r="H84" s="229"/>
      <c r="I84" s="190"/>
      <c r="J84" s="244">
        <f t="shared" ref="J84:J94" si="4">(IF(H84="רצוי",$Q$3,$Q$4))*(IF(G84="קיים במוצר",$Q$6,IF(G84="קיים ברכיב צד ג",$Q$7,IF(G84="דורש פיתוח",$Q$8,$Q$9))))</f>
        <v>0</v>
      </c>
      <c r="K84" s="235"/>
      <c r="L84" s="235"/>
      <c r="M84" s="235"/>
      <c r="N84" s="235"/>
      <c r="O84" s="235"/>
      <c r="P84" s="235"/>
      <c r="Q84" s="235"/>
      <c r="R84" s="235"/>
      <c r="S84" s="235"/>
      <c r="T84" s="71"/>
      <c r="U84" s="71"/>
      <c r="V84" s="71"/>
      <c r="W84" s="71"/>
      <c r="X84" s="71"/>
      <c r="Y84" s="71"/>
      <c r="Z84" s="71"/>
      <c r="AA84" s="71"/>
      <c r="AB84" s="71"/>
      <c r="AC84" s="71"/>
      <c r="AD84" s="71"/>
      <c r="AE84" s="71"/>
      <c r="AF84" s="71"/>
      <c r="AG84" s="71"/>
      <c r="AH84" s="71"/>
      <c r="AI84" s="71"/>
    </row>
    <row r="85" spans="1:35" s="181" customFormat="1" ht="16.5" x14ac:dyDescent="0.2">
      <c r="A85" s="94" t="s">
        <v>523</v>
      </c>
      <c r="B85" s="94" t="s">
        <v>525</v>
      </c>
      <c r="C85" s="90" t="s">
        <v>251</v>
      </c>
      <c r="D85" s="207"/>
      <c r="E85" s="26" t="s">
        <v>57</v>
      </c>
      <c r="F85" s="4"/>
      <c r="G85" s="186"/>
      <c r="H85" s="229"/>
      <c r="I85" s="190"/>
      <c r="J85" s="244">
        <f t="shared" si="4"/>
        <v>0</v>
      </c>
      <c r="K85" s="235"/>
      <c r="L85" s="235"/>
      <c r="M85" s="235"/>
      <c r="N85" s="235"/>
      <c r="O85" s="235"/>
      <c r="P85" s="235"/>
      <c r="Q85" s="235"/>
      <c r="R85" s="235"/>
      <c r="S85" s="235"/>
      <c r="T85" s="71"/>
      <c r="U85" s="71"/>
      <c r="V85" s="71"/>
      <c r="W85" s="71"/>
      <c r="X85" s="71"/>
      <c r="Y85" s="71"/>
      <c r="Z85" s="71"/>
      <c r="AA85" s="71"/>
      <c r="AB85" s="71"/>
      <c r="AC85" s="71"/>
      <c r="AD85" s="71"/>
      <c r="AE85" s="71"/>
      <c r="AF85" s="71"/>
      <c r="AG85" s="71"/>
      <c r="AH85" s="71"/>
      <c r="AI85" s="71"/>
    </row>
    <row r="86" spans="1:35" s="181" customFormat="1" ht="33" x14ac:dyDescent="0.2">
      <c r="A86" s="94" t="s">
        <v>141</v>
      </c>
      <c r="B86" s="94" t="s">
        <v>526</v>
      </c>
      <c r="C86" s="90" t="s">
        <v>252</v>
      </c>
      <c r="D86" s="207"/>
      <c r="E86" s="26" t="s">
        <v>57</v>
      </c>
      <c r="F86" s="4"/>
      <c r="G86" s="186"/>
      <c r="H86" s="229"/>
      <c r="I86" s="190"/>
      <c r="J86" s="244">
        <f t="shared" si="4"/>
        <v>0</v>
      </c>
      <c r="K86" s="235"/>
      <c r="L86" s="235"/>
      <c r="M86" s="235"/>
      <c r="N86" s="235"/>
      <c r="O86" s="235"/>
      <c r="P86" s="235"/>
      <c r="Q86" s="235"/>
      <c r="R86" s="235"/>
      <c r="S86" s="235"/>
      <c r="T86" s="71"/>
      <c r="U86" s="71"/>
      <c r="V86" s="71"/>
      <c r="W86" s="71"/>
      <c r="X86" s="71"/>
      <c r="Y86" s="71"/>
      <c r="Z86" s="71"/>
      <c r="AA86" s="71"/>
      <c r="AB86" s="71"/>
      <c r="AC86" s="71"/>
      <c r="AD86" s="71"/>
      <c r="AE86" s="71"/>
      <c r="AF86" s="71"/>
      <c r="AG86" s="71"/>
      <c r="AH86" s="71"/>
      <c r="AI86" s="71"/>
    </row>
    <row r="87" spans="1:35" s="181" customFormat="1" ht="16.5" x14ac:dyDescent="0.2">
      <c r="A87" s="94" t="s">
        <v>143</v>
      </c>
      <c r="B87" s="94" t="s">
        <v>527</v>
      </c>
      <c r="C87" s="90" t="s">
        <v>253</v>
      </c>
      <c r="D87" s="207"/>
      <c r="E87" s="26" t="s">
        <v>57</v>
      </c>
      <c r="F87" s="4"/>
      <c r="G87" s="186"/>
      <c r="H87" s="229"/>
      <c r="I87" s="190"/>
      <c r="J87" s="244">
        <f t="shared" si="4"/>
        <v>0</v>
      </c>
      <c r="K87" s="235"/>
      <c r="L87" s="235"/>
      <c r="M87" s="235"/>
      <c r="N87" s="235"/>
      <c r="O87" s="235"/>
      <c r="P87" s="235"/>
      <c r="Q87" s="235"/>
      <c r="R87" s="235"/>
      <c r="S87" s="235"/>
      <c r="T87" s="71"/>
      <c r="U87" s="71"/>
      <c r="V87" s="71"/>
      <c r="W87" s="71"/>
      <c r="X87" s="71"/>
      <c r="Y87" s="71"/>
      <c r="Z87" s="71"/>
      <c r="AA87" s="71"/>
      <c r="AB87" s="71"/>
      <c r="AC87" s="71"/>
      <c r="AD87" s="71"/>
      <c r="AE87" s="71"/>
      <c r="AF87" s="71"/>
      <c r="AG87" s="71"/>
      <c r="AH87" s="71"/>
      <c r="AI87" s="71"/>
    </row>
    <row r="88" spans="1:35" s="181" customFormat="1" ht="16.5" x14ac:dyDescent="0.2">
      <c r="A88" s="94" t="s">
        <v>145</v>
      </c>
      <c r="B88" s="94" t="s">
        <v>528</v>
      </c>
      <c r="C88" s="90" t="s">
        <v>254</v>
      </c>
      <c r="D88" s="207"/>
      <c r="E88" s="26" t="s">
        <v>57</v>
      </c>
      <c r="F88" s="4"/>
      <c r="G88" s="186"/>
      <c r="H88" s="229"/>
      <c r="I88" s="190"/>
      <c r="J88" s="244">
        <f t="shared" si="4"/>
        <v>0</v>
      </c>
      <c r="K88" s="235"/>
      <c r="L88" s="235"/>
      <c r="M88" s="235"/>
      <c r="N88" s="235"/>
      <c r="O88" s="235"/>
      <c r="P88" s="235"/>
      <c r="Q88" s="235"/>
      <c r="R88" s="235"/>
      <c r="S88" s="235"/>
      <c r="T88" s="71"/>
      <c r="U88" s="71"/>
      <c r="V88" s="71"/>
      <c r="W88" s="71"/>
      <c r="X88" s="71"/>
      <c r="Y88" s="71"/>
      <c r="Z88" s="71"/>
      <c r="AA88" s="71"/>
      <c r="AB88" s="71"/>
      <c r="AC88" s="71"/>
      <c r="AD88" s="71"/>
      <c r="AE88" s="71"/>
      <c r="AF88" s="71"/>
      <c r="AG88" s="71"/>
      <c r="AH88" s="71"/>
      <c r="AI88" s="71"/>
    </row>
    <row r="89" spans="1:35" s="181" customFormat="1" ht="16.5" x14ac:dyDescent="0.2">
      <c r="A89" s="94" t="s">
        <v>147</v>
      </c>
      <c r="B89" s="94" t="s">
        <v>529</v>
      </c>
      <c r="C89" s="90" t="s">
        <v>256</v>
      </c>
      <c r="D89" s="207"/>
      <c r="E89" s="26" t="s">
        <v>57</v>
      </c>
      <c r="F89" s="4"/>
      <c r="G89" s="186"/>
      <c r="H89" s="229"/>
      <c r="I89" s="190"/>
      <c r="J89" s="244">
        <f t="shared" si="4"/>
        <v>0</v>
      </c>
      <c r="K89" s="235"/>
      <c r="L89" s="235"/>
      <c r="M89" s="235"/>
      <c r="N89" s="235"/>
      <c r="O89" s="235"/>
      <c r="P89" s="235"/>
      <c r="Q89" s="235"/>
      <c r="R89" s="235"/>
      <c r="S89" s="235"/>
      <c r="T89" s="71"/>
      <c r="U89" s="71"/>
      <c r="V89" s="71"/>
      <c r="W89" s="71"/>
      <c r="X89" s="71"/>
      <c r="Y89" s="71"/>
      <c r="Z89" s="71"/>
      <c r="AA89" s="71"/>
      <c r="AB89" s="71"/>
      <c r="AC89" s="71"/>
      <c r="AD89" s="71"/>
      <c r="AE89" s="71"/>
      <c r="AF89" s="71"/>
      <c r="AG89" s="71"/>
      <c r="AH89" s="71"/>
      <c r="AI89" s="71"/>
    </row>
    <row r="90" spans="1:35" s="181" customFormat="1" ht="16.5" x14ac:dyDescent="0.2">
      <c r="A90" s="94" t="s">
        <v>148</v>
      </c>
      <c r="B90" s="94" t="s">
        <v>530</v>
      </c>
      <c r="C90" s="90" t="s">
        <v>258</v>
      </c>
      <c r="D90" s="207"/>
      <c r="E90" s="26" t="s">
        <v>57</v>
      </c>
      <c r="F90" s="4"/>
      <c r="G90" s="186"/>
      <c r="H90" s="229"/>
      <c r="I90" s="190"/>
      <c r="J90" s="244">
        <f t="shared" si="4"/>
        <v>0</v>
      </c>
      <c r="K90" s="235"/>
      <c r="L90" s="235"/>
      <c r="M90" s="235"/>
      <c r="N90" s="235"/>
      <c r="O90" s="235"/>
      <c r="P90" s="235"/>
      <c r="Q90" s="235"/>
      <c r="R90" s="235"/>
      <c r="S90" s="235"/>
      <c r="T90" s="71"/>
      <c r="U90" s="71"/>
      <c r="V90" s="71"/>
      <c r="W90" s="71"/>
      <c r="X90" s="71"/>
      <c r="Y90" s="71"/>
      <c r="Z90" s="71"/>
      <c r="AA90" s="71"/>
      <c r="AB90" s="71"/>
      <c r="AC90" s="71"/>
      <c r="AD90" s="71"/>
      <c r="AE90" s="71"/>
      <c r="AF90" s="71"/>
      <c r="AG90" s="71"/>
      <c r="AH90" s="71"/>
      <c r="AI90" s="71"/>
    </row>
    <row r="91" spans="1:35" s="181" customFormat="1" ht="33" x14ac:dyDescent="0.2">
      <c r="A91" s="94" t="s">
        <v>150</v>
      </c>
      <c r="B91" s="94" t="s">
        <v>531</v>
      </c>
      <c r="C91" s="90" t="s">
        <v>260</v>
      </c>
      <c r="D91" s="207"/>
      <c r="E91" s="26" t="s">
        <v>57</v>
      </c>
      <c r="F91" s="4"/>
      <c r="G91" s="186"/>
      <c r="H91" s="229"/>
      <c r="I91" s="190"/>
      <c r="J91" s="244">
        <f t="shared" si="4"/>
        <v>0</v>
      </c>
      <c r="K91" s="235"/>
      <c r="L91" s="235"/>
      <c r="M91" s="235"/>
      <c r="N91" s="235"/>
      <c r="O91" s="235"/>
      <c r="P91" s="235"/>
      <c r="Q91" s="235"/>
      <c r="R91" s="235"/>
      <c r="S91" s="235"/>
      <c r="T91" s="71"/>
      <c r="U91" s="71"/>
      <c r="V91" s="71"/>
      <c r="W91" s="71"/>
      <c r="X91" s="71"/>
      <c r="Y91" s="71"/>
      <c r="Z91" s="71"/>
      <c r="AA91" s="71"/>
      <c r="AB91" s="71"/>
      <c r="AC91" s="71"/>
      <c r="AD91" s="71"/>
      <c r="AE91" s="71"/>
      <c r="AF91" s="71"/>
      <c r="AG91" s="71"/>
      <c r="AH91" s="71"/>
      <c r="AI91" s="71"/>
    </row>
    <row r="92" spans="1:35" s="181" customFormat="1" ht="16.5" x14ac:dyDescent="0.2">
      <c r="A92" s="94" t="s">
        <v>152</v>
      </c>
      <c r="B92" s="94" t="s">
        <v>554</v>
      </c>
      <c r="C92" s="90" t="s">
        <v>262</v>
      </c>
      <c r="D92" s="207"/>
      <c r="E92" s="26" t="s">
        <v>57</v>
      </c>
      <c r="F92" s="4"/>
      <c r="G92" s="186"/>
      <c r="H92" s="229"/>
      <c r="I92" s="190"/>
      <c r="J92" s="244">
        <f t="shared" si="4"/>
        <v>0</v>
      </c>
      <c r="K92" s="235"/>
      <c r="L92" s="235"/>
      <c r="M92" s="235"/>
      <c r="N92" s="235"/>
      <c r="O92" s="235"/>
      <c r="P92" s="235"/>
      <c r="Q92" s="235"/>
      <c r="R92" s="235"/>
      <c r="S92" s="235"/>
      <c r="T92" s="71"/>
      <c r="U92" s="71"/>
      <c r="V92" s="71"/>
      <c r="W92" s="71"/>
      <c r="X92" s="71"/>
      <c r="Y92" s="71"/>
      <c r="Z92" s="71"/>
      <c r="AA92" s="71"/>
      <c r="AB92" s="71"/>
      <c r="AC92" s="71"/>
      <c r="AD92" s="71"/>
      <c r="AE92" s="71"/>
      <c r="AF92" s="71"/>
      <c r="AG92" s="71"/>
      <c r="AH92" s="71"/>
      <c r="AI92" s="71"/>
    </row>
    <row r="93" spans="1:35" s="181" customFormat="1" ht="16.5" x14ac:dyDescent="0.2">
      <c r="A93" s="94" t="s">
        <v>153</v>
      </c>
      <c r="B93" s="94" t="s">
        <v>555</v>
      </c>
      <c r="C93" s="90" t="s">
        <v>264</v>
      </c>
      <c r="D93" s="207"/>
      <c r="E93" s="26" t="s">
        <v>57</v>
      </c>
      <c r="F93" s="4"/>
      <c r="G93" s="186"/>
      <c r="H93" s="229"/>
      <c r="I93" s="190"/>
      <c r="J93" s="244">
        <f t="shared" si="4"/>
        <v>0</v>
      </c>
      <c r="K93" s="235"/>
      <c r="L93" s="235"/>
      <c r="M93" s="235"/>
      <c r="N93" s="235"/>
      <c r="O93" s="235"/>
      <c r="P93" s="235"/>
      <c r="Q93" s="235"/>
      <c r="R93" s="235"/>
      <c r="S93" s="235"/>
      <c r="T93" s="71"/>
      <c r="U93" s="71"/>
      <c r="V93" s="71"/>
      <c r="W93" s="71"/>
      <c r="X93" s="71"/>
      <c r="Y93" s="71"/>
      <c r="Z93" s="71"/>
      <c r="AA93" s="71"/>
      <c r="AB93" s="71"/>
      <c r="AC93" s="71"/>
      <c r="AD93" s="71"/>
      <c r="AE93" s="71"/>
      <c r="AF93" s="71"/>
      <c r="AG93" s="71"/>
      <c r="AH93" s="71"/>
      <c r="AI93" s="71"/>
    </row>
    <row r="94" spans="1:35" s="181" customFormat="1" ht="16.5" x14ac:dyDescent="0.2">
      <c r="A94" s="94" t="s">
        <v>154</v>
      </c>
      <c r="B94" s="94" t="s">
        <v>556</v>
      </c>
      <c r="C94" s="92" t="s">
        <v>1092</v>
      </c>
      <c r="D94" s="211"/>
      <c r="E94" s="26" t="s">
        <v>57</v>
      </c>
      <c r="F94" s="4"/>
      <c r="G94" s="186"/>
      <c r="H94" s="229"/>
      <c r="I94" s="190"/>
      <c r="J94" s="244">
        <f t="shared" si="4"/>
        <v>0</v>
      </c>
      <c r="K94" s="235"/>
      <c r="L94" s="235"/>
      <c r="M94" s="235"/>
      <c r="N94" s="235"/>
      <c r="O94" s="235"/>
      <c r="P94" s="235"/>
      <c r="Q94" s="235"/>
      <c r="R94" s="235"/>
      <c r="S94" s="235"/>
      <c r="T94" s="71"/>
      <c r="U94" s="71"/>
      <c r="V94" s="71"/>
      <c r="W94" s="71"/>
      <c r="X94" s="71"/>
      <c r="Y94" s="71"/>
      <c r="Z94" s="71"/>
      <c r="AA94" s="71"/>
      <c r="AB94" s="71"/>
      <c r="AC94" s="71"/>
      <c r="AD94" s="71"/>
      <c r="AE94" s="71"/>
      <c r="AF94" s="71"/>
      <c r="AG94" s="71"/>
      <c r="AH94" s="71"/>
      <c r="AI94" s="71"/>
    </row>
    <row r="95" spans="1:35" s="181" customFormat="1" ht="16.5" x14ac:dyDescent="0.2">
      <c r="A95" s="94" t="s">
        <v>156</v>
      </c>
      <c r="B95" s="94" t="s">
        <v>557</v>
      </c>
      <c r="C95" s="90" t="s">
        <v>433</v>
      </c>
      <c r="D95" s="207"/>
      <c r="E95" s="26" t="s">
        <v>57</v>
      </c>
      <c r="G95" s="186"/>
      <c r="H95" s="229"/>
      <c r="I95" s="190"/>
      <c r="J95" s="244"/>
      <c r="K95" s="235"/>
      <c r="L95" s="235"/>
      <c r="M95" s="235"/>
      <c r="N95" s="235"/>
      <c r="O95" s="235"/>
      <c r="P95" s="235"/>
      <c r="Q95" s="235"/>
      <c r="R95" s="235"/>
      <c r="S95" s="235"/>
      <c r="T95" s="71"/>
      <c r="U95" s="71"/>
      <c r="V95" s="71"/>
      <c r="W95" s="71"/>
      <c r="X95" s="71"/>
      <c r="Y95" s="71"/>
      <c r="Z95" s="71"/>
      <c r="AA95" s="71"/>
      <c r="AB95" s="71"/>
      <c r="AC95" s="71"/>
      <c r="AD95" s="71"/>
      <c r="AE95" s="71"/>
      <c r="AF95" s="71"/>
      <c r="AG95" s="71"/>
      <c r="AH95" s="71"/>
      <c r="AI95" s="71"/>
    </row>
    <row r="96" spans="1:35" s="181" customFormat="1" ht="33" x14ac:dyDescent="0.2">
      <c r="A96" s="94" t="s">
        <v>157</v>
      </c>
      <c r="B96" s="94" t="s">
        <v>558</v>
      </c>
      <c r="C96" s="90" t="s">
        <v>434</v>
      </c>
      <c r="D96" s="207"/>
      <c r="E96" s="26" t="s">
        <v>57</v>
      </c>
      <c r="F96" s="4"/>
      <c r="G96" s="186"/>
      <c r="H96" s="229"/>
      <c r="I96" s="190"/>
      <c r="J96" s="244">
        <f t="shared" ref="J96:J103" si="5">(IF(H96="רצוי",$Q$3,$Q$4))*(IF(G96="קיים במוצר",$Q$6,IF(G96="קיים ברכיב צד ג",$Q$7,IF(G96="דורש פיתוח",$Q$8,$Q$9))))</f>
        <v>0</v>
      </c>
      <c r="K96" s="235"/>
      <c r="L96" s="235"/>
      <c r="M96" s="235"/>
      <c r="N96" s="235"/>
      <c r="O96" s="235"/>
      <c r="P96" s="235"/>
      <c r="Q96" s="235"/>
      <c r="R96" s="235"/>
      <c r="S96" s="235"/>
      <c r="T96" s="71"/>
      <c r="U96" s="71"/>
      <c r="V96" s="71"/>
      <c r="W96" s="71"/>
      <c r="X96" s="71"/>
      <c r="Y96" s="71"/>
      <c r="Z96" s="71"/>
      <c r="AA96" s="71"/>
      <c r="AB96" s="71"/>
      <c r="AC96" s="71"/>
      <c r="AD96" s="71"/>
      <c r="AE96" s="71"/>
      <c r="AF96" s="71"/>
      <c r="AG96" s="71"/>
      <c r="AH96" s="71"/>
      <c r="AI96" s="71"/>
    </row>
    <row r="97" spans="1:35" s="181" customFormat="1" ht="49.5" x14ac:dyDescent="0.2">
      <c r="A97" s="94" t="s">
        <v>159</v>
      </c>
      <c r="B97" s="94" t="s">
        <v>559</v>
      </c>
      <c r="C97" s="90" t="s">
        <v>1120</v>
      </c>
      <c r="D97" s="207"/>
      <c r="E97" s="26" t="s">
        <v>57</v>
      </c>
      <c r="F97" s="4"/>
      <c r="G97" s="186"/>
      <c r="H97" s="229"/>
      <c r="I97" s="190"/>
      <c r="J97" s="244">
        <f t="shared" si="5"/>
        <v>0</v>
      </c>
      <c r="K97" s="235"/>
      <c r="L97" s="235"/>
      <c r="M97" s="235"/>
      <c r="N97" s="235"/>
      <c r="O97" s="235"/>
      <c r="P97" s="235"/>
      <c r="Q97" s="235"/>
      <c r="R97" s="235"/>
      <c r="S97" s="235"/>
      <c r="T97" s="71"/>
      <c r="U97" s="71"/>
      <c r="V97" s="71"/>
      <c r="W97" s="71"/>
      <c r="X97" s="71"/>
      <c r="Y97" s="71"/>
      <c r="Z97" s="71"/>
      <c r="AA97" s="71"/>
      <c r="AB97" s="71"/>
      <c r="AC97" s="71"/>
      <c r="AD97" s="71"/>
      <c r="AE97" s="71"/>
      <c r="AF97" s="71"/>
      <c r="AG97" s="71"/>
      <c r="AH97" s="71"/>
      <c r="AI97" s="71"/>
    </row>
    <row r="98" spans="1:35" s="181" customFormat="1" ht="16.5" x14ac:dyDescent="0.2">
      <c r="A98" s="94" t="s">
        <v>161</v>
      </c>
      <c r="B98" s="94" t="s">
        <v>560</v>
      </c>
      <c r="C98" s="90" t="s">
        <v>1094</v>
      </c>
      <c r="D98" s="207"/>
      <c r="E98" s="26" t="s">
        <v>57</v>
      </c>
      <c r="F98" s="4"/>
      <c r="G98" s="186"/>
      <c r="H98" s="229"/>
      <c r="I98" s="190"/>
      <c r="J98" s="244">
        <f t="shared" si="5"/>
        <v>0</v>
      </c>
      <c r="K98" s="235"/>
      <c r="L98" s="235"/>
      <c r="M98" s="235"/>
      <c r="N98" s="235"/>
      <c r="O98" s="235"/>
      <c r="P98" s="235"/>
      <c r="Q98" s="235"/>
      <c r="R98" s="235"/>
      <c r="S98" s="235"/>
      <c r="T98" s="71"/>
      <c r="U98" s="71"/>
      <c r="V98" s="71"/>
      <c r="W98" s="71"/>
      <c r="X98" s="71"/>
      <c r="Y98" s="71"/>
      <c r="Z98" s="71"/>
      <c r="AA98" s="71"/>
      <c r="AB98" s="71"/>
      <c r="AC98" s="71"/>
      <c r="AD98" s="71"/>
      <c r="AE98" s="71"/>
      <c r="AF98" s="71"/>
      <c r="AG98" s="71"/>
      <c r="AH98" s="71"/>
      <c r="AI98" s="71"/>
    </row>
    <row r="99" spans="1:35" s="181" customFormat="1" ht="16.5" x14ac:dyDescent="0.2">
      <c r="A99" s="94" t="s">
        <v>163</v>
      </c>
      <c r="B99" s="94" t="s">
        <v>561</v>
      </c>
      <c r="C99" s="90" t="s">
        <v>417</v>
      </c>
      <c r="D99" s="207"/>
      <c r="E99" s="26" t="s">
        <v>57</v>
      </c>
      <c r="F99" s="4"/>
      <c r="G99" s="186"/>
      <c r="H99" s="229"/>
      <c r="I99" s="190"/>
      <c r="J99" s="244">
        <f t="shared" si="5"/>
        <v>0</v>
      </c>
      <c r="K99" s="235"/>
      <c r="L99" s="235"/>
      <c r="M99" s="235"/>
      <c r="N99" s="235"/>
      <c r="O99" s="235"/>
      <c r="P99" s="235"/>
      <c r="Q99" s="235"/>
      <c r="R99" s="235"/>
      <c r="S99" s="235"/>
      <c r="T99" s="71"/>
      <c r="U99" s="71"/>
      <c r="V99" s="71"/>
      <c r="W99" s="71"/>
      <c r="X99" s="71"/>
      <c r="Y99" s="71"/>
      <c r="Z99" s="71"/>
      <c r="AA99" s="71"/>
      <c r="AB99" s="71"/>
      <c r="AC99" s="71"/>
      <c r="AD99" s="71"/>
      <c r="AE99" s="71"/>
      <c r="AF99" s="71"/>
      <c r="AG99" s="71"/>
      <c r="AH99" s="71"/>
      <c r="AI99" s="71"/>
    </row>
    <row r="100" spans="1:35" s="181" customFormat="1" ht="16.5" x14ac:dyDescent="0.2">
      <c r="A100" s="94" t="s">
        <v>165</v>
      </c>
      <c r="B100" s="94" t="s">
        <v>562</v>
      </c>
      <c r="C100" s="90" t="s">
        <v>269</v>
      </c>
      <c r="D100" s="207"/>
      <c r="E100" s="26" t="s">
        <v>57</v>
      </c>
      <c r="F100" s="4"/>
      <c r="G100" s="186"/>
      <c r="H100" s="229"/>
      <c r="I100" s="190"/>
      <c r="J100" s="244">
        <f t="shared" si="5"/>
        <v>0</v>
      </c>
      <c r="K100" s="235"/>
      <c r="L100" s="235"/>
      <c r="M100" s="235"/>
      <c r="N100" s="235"/>
      <c r="O100" s="235"/>
      <c r="P100" s="235"/>
      <c r="Q100" s="235"/>
      <c r="R100" s="235"/>
      <c r="S100" s="235"/>
      <c r="T100" s="71"/>
      <c r="U100" s="71"/>
      <c r="V100" s="71"/>
      <c r="W100" s="71"/>
      <c r="X100" s="71"/>
      <c r="Y100" s="71"/>
      <c r="Z100" s="71"/>
      <c r="AA100" s="71"/>
      <c r="AB100" s="71"/>
      <c r="AC100" s="71"/>
      <c r="AD100" s="71"/>
      <c r="AE100" s="71"/>
      <c r="AF100" s="71"/>
      <c r="AG100" s="71"/>
      <c r="AH100" s="71"/>
      <c r="AI100" s="71"/>
    </row>
    <row r="101" spans="1:35" s="181" customFormat="1" ht="16.5" x14ac:dyDescent="0.2">
      <c r="A101" s="94" t="s">
        <v>167</v>
      </c>
      <c r="B101" s="94" t="s">
        <v>563</v>
      </c>
      <c r="C101" s="90" t="s">
        <v>271</v>
      </c>
      <c r="D101" s="207"/>
      <c r="E101" s="26" t="s">
        <v>57</v>
      </c>
      <c r="F101" s="4"/>
      <c r="G101" s="186"/>
      <c r="H101" s="229"/>
      <c r="I101" s="190"/>
      <c r="J101" s="244">
        <f t="shared" si="5"/>
        <v>0</v>
      </c>
      <c r="K101" s="235"/>
      <c r="L101" s="235"/>
      <c r="M101" s="235"/>
      <c r="N101" s="235"/>
      <c r="O101" s="235"/>
      <c r="P101" s="235"/>
      <c r="Q101" s="235"/>
      <c r="R101" s="235"/>
      <c r="S101" s="235"/>
      <c r="T101" s="71"/>
      <c r="U101" s="71"/>
      <c r="V101" s="71"/>
      <c r="W101" s="71"/>
      <c r="X101" s="71"/>
      <c r="Y101" s="71"/>
      <c r="Z101" s="71"/>
      <c r="AA101" s="71"/>
      <c r="AB101" s="71"/>
      <c r="AC101" s="71"/>
      <c r="AD101" s="71"/>
      <c r="AE101" s="71"/>
      <c r="AF101" s="71"/>
      <c r="AG101" s="71"/>
      <c r="AH101" s="71"/>
      <c r="AI101" s="71"/>
    </row>
    <row r="102" spans="1:35" s="181" customFormat="1" ht="16.5" x14ac:dyDescent="0.2">
      <c r="A102" s="94" t="s">
        <v>168</v>
      </c>
      <c r="B102" s="94" t="s">
        <v>613</v>
      </c>
      <c r="C102" s="90" t="s">
        <v>272</v>
      </c>
      <c r="D102" s="207"/>
      <c r="E102" s="26" t="s">
        <v>57</v>
      </c>
      <c r="F102" s="4"/>
      <c r="G102" s="186"/>
      <c r="H102" s="229"/>
      <c r="I102" s="190"/>
      <c r="J102" s="244">
        <f t="shared" si="5"/>
        <v>0</v>
      </c>
      <c r="K102" s="235"/>
      <c r="L102" s="235"/>
      <c r="M102" s="235"/>
      <c r="N102" s="235"/>
      <c r="O102" s="235"/>
      <c r="P102" s="235"/>
      <c r="Q102" s="235"/>
      <c r="R102" s="235"/>
      <c r="S102" s="235"/>
      <c r="T102" s="71"/>
      <c r="U102" s="71"/>
      <c r="V102" s="71"/>
      <c r="W102" s="71"/>
      <c r="X102" s="71"/>
      <c r="Y102" s="71"/>
      <c r="Z102" s="71"/>
      <c r="AA102" s="71"/>
      <c r="AB102" s="71"/>
      <c r="AC102" s="71"/>
      <c r="AD102" s="71"/>
      <c r="AE102" s="71"/>
      <c r="AF102" s="71"/>
      <c r="AG102" s="71"/>
      <c r="AH102" s="71"/>
      <c r="AI102" s="71"/>
    </row>
    <row r="103" spans="1:35" s="181" customFormat="1" ht="16.5" x14ac:dyDescent="0.2">
      <c r="A103" s="94" t="s">
        <v>170</v>
      </c>
      <c r="B103" s="94" t="s">
        <v>1093</v>
      </c>
      <c r="C103" s="90" t="s">
        <v>273</v>
      </c>
      <c r="D103" s="207"/>
      <c r="E103" s="26" t="s">
        <v>57</v>
      </c>
      <c r="F103" s="4"/>
      <c r="G103" s="186"/>
      <c r="H103" s="229"/>
      <c r="I103" s="190"/>
      <c r="J103" s="244">
        <f t="shared" si="5"/>
        <v>0</v>
      </c>
      <c r="K103" s="235"/>
      <c r="L103" s="235"/>
      <c r="M103" s="235"/>
      <c r="N103" s="235"/>
      <c r="O103" s="235"/>
      <c r="P103" s="235"/>
      <c r="Q103" s="235"/>
      <c r="R103" s="235"/>
      <c r="S103" s="235"/>
      <c r="T103" s="71"/>
      <c r="U103" s="71"/>
      <c r="V103" s="71"/>
      <c r="W103" s="71"/>
      <c r="X103" s="71"/>
      <c r="Y103" s="71"/>
      <c r="Z103" s="71"/>
      <c r="AA103" s="71"/>
      <c r="AB103" s="71"/>
      <c r="AC103" s="71"/>
      <c r="AD103" s="71"/>
      <c r="AE103" s="71"/>
      <c r="AF103" s="71"/>
      <c r="AG103" s="71"/>
      <c r="AH103" s="71"/>
      <c r="AI103" s="71"/>
    </row>
    <row r="104" spans="1:35" s="181" customFormat="1" ht="16.5" x14ac:dyDescent="0.2">
      <c r="A104" s="94" t="s">
        <v>170</v>
      </c>
      <c r="B104" s="94" t="s">
        <v>532</v>
      </c>
      <c r="C104" s="90" t="s">
        <v>274</v>
      </c>
      <c r="D104" s="200">
        <v>1</v>
      </c>
      <c r="E104" s="201"/>
      <c r="F104" s="197"/>
      <c r="G104" s="25"/>
      <c r="H104" s="233" t="s">
        <v>62</v>
      </c>
      <c r="I104" s="189"/>
      <c r="J104" s="236">
        <f t="shared" ref="J104:J125" si="6">(IF(H104="רצוי",$Q$3,$Q$4))*(IF(G104="קיים במוצר",$Q$6,IF(G104="קיים ברכיב צד ג",$Q$7,IF(G104="דורש פיתוח",$Q$8,$Q$9))))*D104</f>
        <v>0</v>
      </c>
      <c r="K104" s="235"/>
      <c r="L104" s="235"/>
      <c r="M104" s="235"/>
      <c r="N104" s="235"/>
      <c r="O104" s="235"/>
      <c r="P104" s="235"/>
      <c r="Q104" s="235"/>
      <c r="R104" s="235"/>
      <c r="S104" s="235"/>
      <c r="T104" s="71"/>
      <c r="U104" s="71"/>
      <c r="V104" s="71"/>
      <c r="W104" s="71"/>
      <c r="X104" s="71"/>
      <c r="Y104" s="71"/>
      <c r="Z104" s="71"/>
      <c r="AA104" s="71"/>
      <c r="AB104" s="71"/>
      <c r="AC104" s="71"/>
      <c r="AD104" s="71"/>
      <c r="AE104" s="71"/>
      <c r="AF104" s="71"/>
      <c r="AG104" s="71"/>
      <c r="AH104" s="71"/>
      <c r="AI104" s="71"/>
    </row>
    <row r="105" spans="1:35" s="181" customFormat="1" ht="16.5" x14ac:dyDescent="0.2">
      <c r="A105" s="94" t="s">
        <v>171</v>
      </c>
      <c r="B105" s="94" t="s">
        <v>533</v>
      </c>
      <c r="C105" s="90" t="s">
        <v>1051</v>
      </c>
      <c r="D105" s="200">
        <v>1</v>
      </c>
      <c r="E105" s="201"/>
      <c r="F105" s="197"/>
      <c r="G105" s="25"/>
      <c r="H105" s="233" t="s">
        <v>62</v>
      </c>
      <c r="I105" s="189"/>
      <c r="J105" s="236">
        <f t="shared" si="6"/>
        <v>0</v>
      </c>
      <c r="K105" s="235"/>
      <c r="L105" s="235"/>
      <c r="M105" s="235"/>
      <c r="N105" s="235"/>
      <c r="O105" s="235"/>
      <c r="P105" s="235"/>
      <c r="Q105" s="235"/>
      <c r="R105" s="235"/>
      <c r="S105" s="235"/>
      <c r="T105" s="71"/>
      <c r="U105" s="71"/>
      <c r="V105" s="71"/>
      <c r="W105" s="71"/>
      <c r="X105" s="71"/>
      <c r="Y105" s="71"/>
      <c r="Z105" s="71"/>
      <c r="AA105" s="71"/>
      <c r="AB105" s="71"/>
      <c r="AC105" s="71"/>
      <c r="AD105" s="71"/>
      <c r="AE105" s="71"/>
      <c r="AF105" s="71"/>
      <c r="AG105" s="71"/>
      <c r="AH105" s="71"/>
      <c r="AI105" s="71"/>
    </row>
    <row r="106" spans="1:35" s="181" customFormat="1" ht="33" x14ac:dyDescent="0.2">
      <c r="A106" s="94" t="s">
        <v>173</v>
      </c>
      <c r="B106" s="94" t="s">
        <v>534</v>
      </c>
      <c r="C106" s="90" t="s">
        <v>275</v>
      </c>
      <c r="D106" s="200">
        <v>1</v>
      </c>
      <c r="E106" s="201"/>
      <c r="F106" s="197"/>
      <c r="G106" s="25"/>
      <c r="H106" s="233" t="s">
        <v>62</v>
      </c>
      <c r="I106" s="189"/>
      <c r="J106" s="236">
        <f t="shared" si="6"/>
        <v>0</v>
      </c>
      <c r="K106" s="235"/>
      <c r="L106" s="235"/>
      <c r="M106" s="235"/>
      <c r="N106" s="235"/>
      <c r="O106" s="235"/>
      <c r="P106" s="235"/>
      <c r="Q106" s="235"/>
      <c r="R106" s="235"/>
      <c r="S106" s="235"/>
      <c r="T106" s="71"/>
      <c r="U106" s="71"/>
      <c r="V106" s="71"/>
      <c r="W106" s="71"/>
      <c r="X106" s="71"/>
      <c r="Y106" s="71"/>
      <c r="Z106" s="71"/>
      <c r="AA106" s="71"/>
      <c r="AB106" s="71"/>
      <c r="AC106" s="71"/>
      <c r="AD106" s="71"/>
      <c r="AE106" s="71"/>
      <c r="AF106" s="71"/>
      <c r="AG106" s="71"/>
      <c r="AH106" s="71"/>
      <c r="AI106" s="71"/>
    </row>
    <row r="107" spans="1:35" s="181" customFormat="1" ht="16.5" x14ac:dyDescent="0.2">
      <c r="A107" s="94" t="s">
        <v>175</v>
      </c>
      <c r="B107" s="94" t="s">
        <v>535</v>
      </c>
      <c r="C107" s="90" t="s">
        <v>1076</v>
      </c>
      <c r="D107" s="200">
        <v>1</v>
      </c>
      <c r="E107" s="201"/>
      <c r="F107" s="197"/>
      <c r="G107" s="25"/>
      <c r="H107" s="233" t="s">
        <v>62</v>
      </c>
      <c r="I107" s="189"/>
      <c r="J107" s="236">
        <f t="shared" si="6"/>
        <v>0</v>
      </c>
      <c r="K107" s="235"/>
      <c r="L107" s="235"/>
      <c r="M107" s="235"/>
      <c r="N107" s="235"/>
      <c r="O107" s="235"/>
      <c r="P107" s="235"/>
      <c r="Q107" s="235"/>
      <c r="R107" s="235"/>
      <c r="S107" s="235"/>
      <c r="T107" s="71"/>
      <c r="U107" s="71"/>
      <c r="V107" s="71"/>
      <c r="W107" s="71"/>
      <c r="X107" s="71"/>
      <c r="Y107" s="71"/>
      <c r="Z107" s="71"/>
      <c r="AA107" s="71"/>
      <c r="AB107" s="71"/>
      <c r="AC107" s="71"/>
      <c r="AD107" s="71"/>
      <c r="AE107" s="71"/>
      <c r="AF107" s="71"/>
      <c r="AG107" s="71"/>
      <c r="AH107" s="71"/>
      <c r="AI107" s="71"/>
    </row>
    <row r="108" spans="1:35" s="181" customFormat="1" ht="16.5" x14ac:dyDescent="0.2">
      <c r="A108" s="94" t="s">
        <v>177</v>
      </c>
      <c r="B108" s="94" t="s">
        <v>536</v>
      </c>
      <c r="C108" s="90" t="s">
        <v>276</v>
      </c>
      <c r="D108" s="200">
        <v>3</v>
      </c>
      <c r="E108" s="201"/>
      <c r="F108" s="197"/>
      <c r="G108" s="25"/>
      <c r="H108" s="233" t="s">
        <v>62</v>
      </c>
      <c r="I108" s="189"/>
      <c r="J108" s="236">
        <f t="shared" si="6"/>
        <v>0</v>
      </c>
      <c r="K108" s="235"/>
      <c r="L108" s="235"/>
      <c r="M108" s="235"/>
      <c r="N108" s="235"/>
      <c r="O108" s="235"/>
      <c r="P108" s="235"/>
      <c r="Q108" s="235"/>
      <c r="R108" s="235"/>
      <c r="S108" s="235"/>
      <c r="T108" s="71"/>
      <c r="U108" s="71"/>
      <c r="V108" s="71"/>
      <c r="W108" s="71"/>
      <c r="X108" s="71"/>
      <c r="Y108" s="71"/>
      <c r="Z108" s="71"/>
      <c r="AA108" s="71"/>
      <c r="AB108" s="71"/>
      <c r="AC108" s="71"/>
      <c r="AD108" s="71"/>
      <c r="AE108" s="71"/>
      <c r="AF108" s="71"/>
      <c r="AG108" s="71"/>
      <c r="AH108" s="71"/>
      <c r="AI108" s="71"/>
    </row>
    <row r="109" spans="1:35" s="181" customFormat="1" ht="33" x14ac:dyDescent="0.2">
      <c r="A109" s="94" t="s">
        <v>179</v>
      </c>
      <c r="B109" s="94" t="s">
        <v>537</v>
      </c>
      <c r="C109" s="90" t="s">
        <v>277</v>
      </c>
      <c r="D109" s="200">
        <v>1</v>
      </c>
      <c r="E109" s="201"/>
      <c r="F109" s="197"/>
      <c r="G109" s="25"/>
      <c r="H109" s="233" t="s">
        <v>62</v>
      </c>
      <c r="I109" s="189"/>
      <c r="J109" s="236">
        <f t="shared" si="6"/>
        <v>0</v>
      </c>
      <c r="K109" s="235"/>
      <c r="L109" s="235"/>
      <c r="M109" s="235"/>
      <c r="N109" s="235"/>
      <c r="O109" s="235"/>
      <c r="P109" s="235"/>
      <c r="Q109" s="235"/>
      <c r="R109" s="235"/>
      <c r="S109" s="235"/>
      <c r="T109" s="71"/>
      <c r="U109" s="71"/>
      <c r="V109" s="71"/>
      <c r="W109" s="71"/>
      <c r="X109" s="71"/>
      <c r="Y109" s="71"/>
      <c r="Z109" s="71"/>
      <c r="AA109" s="71"/>
      <c r="AB109" s="71"/>
      <c r="AC109" s="71"/>
      <c r="AD109" s="71"/>
      <c r="AE109" s="71"/>
      <c r="AF109" s="71"/>
      <c r="AG109" s="71"/>
      <c r="AH109" s="71"/>
      <c r="AI109" s="71"/>
    </row>
    <row r="110" spans="1:35" s="181" customFormat="1" ht="16.5" x14ac:dyDescent="0.2">
      <c r="A110" s="94" t="s">
        <v>180</v>
      </c>
      <c r="B110" s="94" t="s">
        <v>538</v>
      </c>
      <c r="C110" s="90" t="s">
        <v>278</v>
      </c>
      <c r="D110" s="200">
        <v>3</v>
      </c>
      <c r="E110" s="201"/>
      <c r="F110" s="197"/>
      <c r="G110" s="25"/>
      <c r="H110" s="233" t="s">
        <v>62</v>
      </c>
      <c r="I110" s="189"/>
      <c r="J110" s="236">
        <f t="shared" si="6"/>
        <v>0</v>
      </c>
      <c r="K110" s="235"/>
      <c r="L110" s="235"/>
      <c r="M110" s="235"/>
      <c r="N110" s="235"/>
      <c r="O110" s="235"/>
      <c r="P110" s="235"/>
      <c r="Q110" s="235"/>
      <c r="R110" s="235"/>
      <c r="S110" s="235"/>
      <c r="T110" s="71"/>
      <c r="U110" s="71"/>
      <c r="V110" s="71"/>
      <c r="W110" s="71"/>
      <c r="X110" s="71"/>
      <c r="Y110" s="71"/>
      <c r="Z110" s="71"/>
      <c r="AA110" s="71"/>
      <c r="AB110" s="71"/>
      <c r="AC110" s="71"/>
      <c r="AD110" s="71"/>
      <c r="AE110" s="71"/>
      <c r="AF110" s="71"/>
      <c r="AG110" s="71"/>
      <c r="AH110" s="71"/>
      <c r="AI110" s="71"/>
    </row>
    <row r="111" spans="1:35" s="181" customFormat="1" ht="33" x14ac:dyDescent="0.2">
      <c r="A111" s="94" t="s">
        <v>182</v>
      </c>
      <c r="B111" s="94" t="s">
        <v>539</v>
      </c>
      <c r="C111" s="90" t="s">
        <v>279</v>
      </c>
      <c r="D111" s="200">
        <v>3</v>
      </c>
      <c r="E111" s="201"/>
      <c r="F111" s="197"/>
      <c r="G111" s="25"/>
      <c r="H111" s="233" t="s">
        <v>62</v>
      </c>
      <c r="I111" s="189"/>
      <c r="J111" s="236">
        <f t="shared" si="6"/>
        <v>0</v>
      </c>
      <c r="K111" s="235"/>
      <c r="L111" s="235"/>
      <c r="M111" s="235"/>
      <c r="N111" s="235"/>
      <c r="O111" s="235"/>
      <c r="P111" s="235"/>
      <c r="Q111" s="235"/>
      <c r="R111" s="235"/>
      <c r="S111" s="235"/>
      <c r="T111" s="71"/>
      <c r="U111" s="71"/>
      <c r="V111" s="71"/>
      <c r="W111" s="71"/>
      <c r="X111" s="71"/>
      <c r="Y111" s="71"/>
      <c r="Z111" s="71"/>
      <c r="AA111" s="71"/>
      <c r="AB111" s="71"/>
      <c r="AC111" s="71"/>
      <c r="AD111" s="71"/>
      <c r="AE111" s="71"/>
      <c r="AF111" s="71"/>
      <c r="AG111" s="71"/>
      <c r="AH111" s="71"/>
      <c r="AI111" s="71"/>
    </row>
    <row r="112" spans="1:35" s="181" customFormat="1" ht="16.5" x14ac:dyDescent="0.2">
      <c r="A112" s="94" t="s">
        <v>183</v>
      </c>
      <c r="B112" s="94" t="s">
        <v>540</v>
      </c>
      <c r="C112" s="90" t="s">
        <v>1087</v>
      </c>
      <c r="D112" s="200">
        <v>1</v>
      </c>
      <c r="E112" s="201"/>
      <c r="F112" s="197"/>
      <c r="G112" s="25"/>
      <c r="H112" s="233" t="s">
        <v>62</v>
      </c>
      <c r="I112" s="189"/>
      <c r="J112" s="236">
        <f t="shared" si="6"/>
        <v>0</v>
      </c>
      <c r="K112" s="235"/>
      <c r="L112" s="235"/>
      <c r="M112" s="235"/>
      <c r="N112" s="235"/>
      <c r="O112" s="235"/>
      <c r="P112" s="235"/>
      <c r="Q112" s="235"/>
      <c r="R112" s="235"/>
      <c r="S112" s="235"/>
      <c r="T112" s="71"/>
      <c r="U112" s="71"/>
      <c r="V112" s="71"/>
      <c r="W112" s="71"/>
      <c r="X112" s="71"/>
      <c r="Y112" s="71"/>
      <c r="Z112" s="71"/>
      <c r="AA112" s="71"/>
      <c r="AB112" s="71"/>
      <c r="AC112" s="71"/>
      <c r="AD112" s="71"/>
      <c r="AE112" s="71"/>
      <c r="AF112" s="71"/>
      <c r="AG112" s="71"/>
      <c r="AH112" s="71"/>
      <c r="AI112" s="71"/>
    </row>
    <row r="113" spans="1:35" s="181" customFormat="1" ht="16.5" x14ac:dyDescent="0.2">
      <c r="A113" s="94" t="s">
        <v>185</v>
      </c>
      <c r="B113" s="94" t="s">
        <v>541</v>
      </c>
      <c r="C113" s="90" t="s">
        <v>280</v>
      </c>
      <c r="D113" s="200">
        <v>3</v>
      </c>
      <c r="E113" s="201"/>
      <c r="F113" s="197"/>
      <c r="G113" s="25"/>
      <c r="H113" s="233" t="s">
        <v>62</v>
      </c>
      <c r="I113" s="189"/>
      <c r="J113" s="236">
        <f t="shared" si="6"/>
        <v>0</v>
      </c>
      <c r="K113" s="235"/>
      <c r="L113" s="235"/>
      <c r="M113" s="235"/>
      <c r="N113" s="235"/>
      <c r="O113" s="235"/>
      <c r="P113" s="235"/>
      <c r="Q113" s="235"/>
      <c r="R113" s="235"/>
      <c r="S113" s="235"/>
      <c r="T113" s="71"/>
      <c r="U113" s="71"/>
      <c r="V113" s="71"/>
      <c r="W113" s="71"/>
      <c r="X113" s="71"/>
      <c r="Y113" s="71"/>
      <c r="Z113" s="71"/>
      <c r="AA113" s="71"/>
      <c r="AB113" s="71"/>
      <c r="AC113" s="71"/>
      <c r="AD113" s="71"/>
      <c r="AE113" s="71"/>
      <c r="AF113" s="71"/>
      <c r="AG113" s="71"/>
      <c r="AH113" s="71"/>
      <c r="AI113" s="71"/>
    </row>
    <row r="114" spans="1:35" s="181" customFormat="1" ht="33" x14ac:dyDescent="0.2">
      <c r="A114" s="94" t="s">
        <v>187</v>
      </c>
      <c r="B114" s="94" t="s">
        <v>542</v>
      </c>
      <c r="C114" s="90" t="s">
        <v>1095</v>
      </c>
      <c r="D114" s="200">
        <v>1</v>
      </c>
      <c r="E114" s="201"/>
      <c r="F114" s="197"/>
      <c r="G114" s="25"/>
      <c r="H114" s="233" t="s">
        <v>62</v>
      </c>
      <c r="I114" s="189"/>
      <c r="J114" s="236">
        <f t="shared" si="6"/>
        <v>0</v>
      </c>
      <c r="K114" s="235"/>
      <c r="L114" s="235"/>
      <c r="M114" s="235"/>
      <c r="N114" s="235"/>
      <c r="O114" s="235"/>
      <c r="P114" s="235"/>
      <c r="Q114" s="235"/>
      <c r="R114" s="235"/>
      <c r="S114" s="235"/>
      <c r="T114" s="71"/>
      <c r="U114" s="71"/>
      <c r="V114" s="71"/>
      <c r="W114" s="71"/>
      <c r="X114" s="71"/>
      <c r="Y114" s="71"/>
      <c r="Z114" s="71"/>
      <c r="AA114" s="71"/>
      <c r="AB114" s="71"/>
      <c r="AC114" s="71"/>
      <c r="AD114" s="71"/>
      <c r="AE114" s="71"/>
      <c r="AF114" s="71"/>
      <c r="AG114" s="71"/>
      <c r="AH114" s="71"/>
      <c r="AI114" s="71"/>
    </row>
    <row r="115" spans="1:35" s="181" customFormat="1" ht="16.5" x14ac:dyDescent="0.2">
      <c r="A115" s="94" t="s">
        <v>189</v>
      </c>
      <c r="B115" s="94" t="s">
        <v>543</v>
      </c>
      <c r="C115" s="90" t="s">
        <v>281</v>
      </c>
      <c r="D115" s="200">
        <v>1</v>
      </c>
      <c r="E115" s="201"/>
      <c r="F115" s="197"/>
      <c r="G115" s="25"/>
      <c r="H115" s="233" t="s">
        <v>62</v>
      </c>
      <c r="I115" s="189"/>
      <c r="J115" s="236">
        <f t="shared" si="6"/>
        <v>0</v>
      </c>
      <c r="K115" s="235"/>
      <c r="L115" s="235"/>
      <c r="M115" s="235"/>
      <c r="N115" s="235"/>
      <c r="O115" s="235"/>
      <c r="P115" s="235"/>
      <c r="Q115" s="235"/>
      <c r="R115" s="235"/>
      <c r="S115" s="235"/>
      <c r="T115" s="71"/>
      <c r="U115" s="71"/>
      <c r="V115" s="71"/>
      <c r="W115" s="71"/>
      <c r="X115" s="71"/>
      <c r="Y115" s="71"/>
      <c r="Z115" s="71"/>
      <c r="AA115" s="71"/>
      <c r="AB115" s="71"/>
      <c r="AC115" s="71"/>
      <c r="AD115" s="71"/>
      <c r="AE115" s="71"/>
      <c r="AF115" s="71"/>
      <c r="AG115" s="71"/>
      <c r="AH115" s="71"/>
      <c r="AI115" s="71"/>
    </row>
    <row r="116" spans="1:35" s="181" customFormat="1" ht="16.5" x14ac:dyDescent="0.2">
      <c r="A116" s="94" t="s">
        <v>191</v>
      </c>
      <c r="B116" s="94" t="s">
        <v>544</v>
      </c>
      <c r="C116" s="90" t="s">
        <v>282</v>
      </c>
      <c r="D116" s="200">
        <v>1</v>
      </c>
      <c r="E116" s="201"/>
      <c r="F116" s="197"/>
      <c r="G116" s="25"/>
      <c r="H116" s="233" t="s">
        <v>62</v>
      </c>
      <c r="I116" s="189"/>
      <c r="J116" s="236">
        <f t="shared" si="6"/>
        <v>0</v>
      </c>
      <c r="K116" s="235"/>
      <c r="L116" s="235"/>
      <c r="M116" s="235"/>
      <c r="N116" s="235"/>
      <c r="O116" s="235"/>
      <c r="P116" s="235"/>
      <c r="Q116" s="235"/>
      <c r="R116" s="235"/>
      <c r="S116" s="235"/>
      <c r="T116" s="71"/>
      <c r="U116" s="71"/>
      <c r="V116" s="71"/>
      <c r="W116" s="71"/>
      <c r="X116" s="71"/>
      <c r="Y116" s="71"/>
      <c r="Z116" s="71"/>
      <c r="AA116" s="71"/>
      <c r="AB116" s="71"/>
      <c r="AC116" s="71"/>
      <c r="AD116" s="71"/>
      <c r="AE116" s="71"/>
      <c r="AF116" s="71"/>
      <c r="AG116" s="71"/>
      <c r="AH116" s="71"/>
      <c r="AI116" s="71"/>
    </row>
    <row r="117" spans="1:35" s="181" customFormat="1" ht="16.5" x14ac:dyDescent="0.2">
      <c r="A117" s="94" t="s">
        <v>193</v>
      </c>
      <c r="B117" s="94" t="s">
        <v>545</v>
      </c>
      <c r="C117" s="90" t="s">
        <v>283</v>
      </c>
      <c r="D117" s="200">
        <v>1</v>
      </c>
      <c r="E117" s="201"/>
      <c r="F117" s="197"/>
      <c r="G117" s="25"/>
      <c r="H117" s="233" t="s">
        <v>62</v>
      </c>
      <c r="I117" s="189"/>
      <c r="J117" s="236">
        <f t="shared" si="6"/>
        <v>0</v>
      </c>
      <c r="K117" s="235"/>
      <c r="L117" s="235"/>
      <c r="M117" s="235"/>
      <c r="N117" s="235"/>
      <c r="O117" s="235"/>
      <c r="P117" s="235"/>
      <c r="Q117" s="235"/>
      <c r="R117" s="235"/>
      <c r="S117" s="235"/>
      <c r="T117" s="71"/>
      <c r="U117" s="71"/>
      <c r="V117" s="71"/>
      <c r="W117" s="71"/>
      <c r="X117" s="71"/>
      <c r="Y117" s="71"/>
      <c r="Z117" s="71"/>
      <c r="AA117" s="71"/>
      <c r="AB117" s="71"/>
      <c r="AC117" s="71"/>
      <c r="AD117" s="71"/>
      <c r="AE117" s="71"/>
      <c r="AF117" s="71"/>
      <c r="AG117" s="71"/>
      <c r="AH117" s="71"/>
      <c r="AI117" s="71"/>
    </row>
    <row r="118" spans="1:35" s="181" customFormat="1" ht="16.5" x14ac:dyDescent="0.2">
      <c r="A118" s="94" t="s">
        <v>424</v>
      </c>
      <c r="B118" s="94" t="s">
        <v>546</v>
      </c>
      <c r="C118" s="90" t="s">
        <v>1121</v>
      </c>
      <c r="D118" s="200">
        <v>1</v>
      </c>
      <c r="E118" s="201"/>
      <c r="F118" s="197"/>
      <c r="G118" s="25"/>
      <c r="H118" s="233" t="s">
        <v>62</v>
      </c>
      <c r="I118" s="189"/>
      <c r="J118" s="236">
        <f t="shared" si="6"/>
        <v>0</v>
      </c>
      <c r="K118" s="235"/>
      <c r="L118" s="235"/>
      <c r="M118" s="235"/>
      <c r="N118" s="235"/>
      <c r="O118" s="235"/>
      <c r="P118" s="235"/>
      <c r="Q118" s="235"/>
      <c r="R118" s="235"/>
      <c r="S118" s="235"/>
      <c r="T118" s="71"/>
      <c r="U118" s="71"/>
      <c r="V118" s="71"/>
      <c r="W118" s="71"/>
      <c r="X118" s="71"/>
      <c r="Y118" s="71"/>
      <c r="Z118" s="71"/>
      <c r="AA118" s="71"/>
      <c r="AB118" s="71"/>
      <c r="AC118" s="71"/>
      <c r="AD118" s="71"/>
      <c r="AE118" s="71"/>
      <c r="AF118" s="71"/>
      <c r="AG118" s="71"/>
      <c r="AH118" s="71"/>
      <c r="AI118" s="71"/>
    </row>
    <row r="119" spans="1:35" s="181" customFormat="1" ht="33" x14ac:dyDescent="0.2">
      <c r="A119" s="94" t="s">
        <v>626</v>
      </c>
      <c r="B119" s="94" t="s">
        <v>547</v>
      </c>
      <c r="C119" s="90" t="s">
        <v>284</v>
      </c>
      <c r="D119" s="200">
        <v>1</v>
      </c>
      <c r="E119" s="201"/>
      <c r="F119" s="197"/>
      <c r="G119" s="25"/>
      <c r="H119" s="233" t="s">
        <v>62</v>
      </c>
      <c r="I119" s="189"/>
      <c r="J119" s="236">
        <f t="shared" si="6"/>
        <v>0</v>
      </c>
      <c r="K119" s="235"/>
      <c r="L119" s="235"/>
      <c r="M119" s="235"/>
      <c r="N119" s="235"/>
      <c r="O119" s="235"/>
      <c r="P119" s="235"/>
      <c r="Q119" s="235"/>
      <c r="R119" s="235"/>
      <c r="S119" s="235"/>
      <c r="T119" s="71"/>
      <c r="U119" s="71"/>
      <c r="V119" s="71"/>
      <c r="W119" s="71"/>
      <c r="X119" s="71"/>
      <c r="Y119" s="71"/>
      <c r="Z119" s="71"/>
      <c r="AA119" s="71"/>
      <c r="AB119" s="71"/>
      <c r="AC119" s="71"/>
      <c r="AD119" s="71"/>
      <c r="AE119" s="71"/>
      <c r="AF119" s="71"/>
      <c r="AG119" s="71"/>
      <c r="AH119" s="71"/>
      <c r="AI119" s="71"/>
    </row>
    <row r="120" spans="1:35" s="181" customFormat="1" ht="33" x14ac:dyDescent="0.2">
      <c r="A120" s="94" t="s">
        <v>627</v>
      </c>
      <c r="B120" s="94" t="s">
        <v>548</v>
      </c>
      <c r="C120" s="90" t="s">
        <v>285</v>
      </c>
      <c r="D120" s="200">
        <v>1</v>
      </c>
      <c r="E120" s="201"/>
      <c r="F120" s="197"/>
      <c r="G120" s="25"/>
      <c r="H120" s="233" t="s">
        <v>62</v>
      </c>
      <c r="I120" s="189"/>
      <c r="J120" s="236">
        <f t="shared" si="6"/>
        <v>0</v>
      </c>
      <c r="K120" s="235"/>
      <c r="L120" s="235"/>
      <c r="M120" s="235"/>
      <c r="N120" s="235"/>
      <c r="O120" s="235"/>
      <c r="P120" s="235"/>
      <c r="Q120" s="235"/>
      <c r="R120" s="235"/>
      <c r="S120" s="235"/>
      <c r="T120" s="71"/>
      <c r="U120" s="71"/>
      <c r="V120" s="71"/>
      <c r="W120" s="71"/>
      <c r="X120" s="71"/>
      <c r="Y120" s="71"/>
      <c r="Z120" s="71"/>
      <c r="AA120" s="71"/>
      <c r="AB120" s="71"/>
      <c r="AC120" s="71"/>
      <c r="AD120" s="71"/>
      <c r="AE120" s="71"/>
      <c r="AF120" s="71"/>
      <c r="AG120" s="71"/>
      <c r="AH120" s="71"/>
      <c r="AI120" s="71"/>
    </row>
    <row r="121" spans="1:35" s="181" customFormat="1" ht="33" x14ac:dyDescent="0.2">
      <c r="A121" s="94" t="s">
        <v>628</v>
      </c>
      <c r="B121" s="94" t="s">
        <v>549</v>
      </c>
      <c r="C121" s="90" t="s">
        <v>1096</v>
      </c>
      <c r="D121" s="200">
        <v>1</v>
      </c>
      <c r="E121" s="201"/>
      <c r="F121" s="197"/>
      <c r="G121" s="25"/>
      <c r="H121" s="233" t="s">
        <v>62</v>
      </c>
      <c r="I121" s="189"/>
      <c r="J121" s="236">
        <f t="shared" si="6"/>
        <v>0</v>
      </c>
      <c r="K121" s="235"/>
      <c r="L121" s="235"/>
      <c r="M121" s="235"/>
      <c r="N121" s="235"/>
      <c r="O121" s="235"/>
      <c r="P121" s="235"/>
      <c r="Q121" s="235"/>
      <c r="R121" s="235"/>
      <c r="S121" s="235"/>
      <c r="T121" s="71"/>
      <c r="U121" s="71"/>
      <c r="V121" s="71"/>
      <c r="W121" s="71"/>
      <c r="X121" s="71"/>
      <c r="Y121" s="71"/>
      <c r="Z121" s="71"/>
      <c r="AA121" s="71"/>
      <c r="AB121" s="71"/>
      <c r="AC121" s="71"/>
      <c r="AD121" s="71"/>
      <c r="AE121" s="71"/>
      <c r="AF121" s="71"/>
      <c r="AG121" s="71"/>
      <c r="AH121" s="71"/>
      <c r="AI121" s="71"/>
    </row>
    <row r="122" spans="1:35" s="181" customFormat="1" ht="16.5" x14ac:dyDescent="0.2">
      <c r="A122" s="94" t="s">
        <v>629</v>
      </c>
      <c r="B122" s="94" t="s">
        <v>550</v>
      </c>
      <c r="C122" s="90" t="s">
        <v>286</v>
      </c>
      <c r="D122" s="200">
        <v>1</v>
      </c>
      <c r="E122" s="201"/>
      <c r="F122" s="197"/>
      <c r="G122" s="25"/>
      <c r="H122" s="233" t="s">
        <v>62</v>
      </c>
      <c r="I122" s="189"/>
      <c r="J122" s="236">
        <f t="shared" si="6"/>
        <v>0</v>
      </c>
      <c r="K122" s="235"/>
      <c r="L122" s="235"/>
      <c r="M122" s="235"/>
      <c r="N122" s="235"/>
      <c r="O122" s="235"/>
      <c r="P122" s="235"/>
      <c r="Q122" s="235"/>
      <c r="R122" s="235"/>
      <c r="S122" s="235"/>
      <c r="T122" s="71"/>
      <c r="U122" s="71"/>
      <c r="V122" s="71"/>
      <c r="W122" s="71"/>
      <c r="X122" s="71"/>
      <c r="Y122" s="71"/>
      <c r="Z122" s="71"/>
      <c r="AA122" s="71"/>
      <c r="AB122" s="71"/>
      <c r="AC122" s="71"/>
      <c r="AD122" s="71"/>
      <c r="AE122" s="71"/>
      <c r="AF122" s="71"/>
      <c r="AG122" s="71"/>
      <c r="AH122" s="71"/>
      <c r="AI122" s="71"/>
    </row>
    <row r="123" spans="1:35" s="181" customFormat="1" ht="33" x14ac:dyDescent="0.3">
      <c r="A123" s="94" t="s">
        <v>630</v>
      </c>
      <c r="B123" s="94" t="s">
        <v>551</v>
      </c>
      <c r="C123" s="100" t="s">
        <v>432</v>
      </c>
      <c r="D123" s="200">
        <v>2</v>
      </c>
      <c r="E123" s="201"/>
      <c r="F123" s="197"/>
      <c r="G123" s="25"/>
      <c r="H123" s="233" t="s">
        <v>62</v>
      </c>
      <c r="I123" s="189"/>
      <c r="J123" s="236">
        <f t="shared" si="6"/>
        <v>0</v>
      </c>
      <c r="K123" s="235"/>
      <c r="L123" s="235"/>
      <c r="M123" s="235"/>
      <c r="N123" s="235"/>
      <c r="O123" s="235"/>
      <c r="P123" s="235"/>
      <c r="Q123" s="235"/>
      <c r="R123" s="235"/>
      <c r="S123" s="235"/>
      <c r="T123" s="71"/>
      <c r="U123" s="71"/>
      <c r="V123" s="71"/>
      <c r="W123" s="71"/>
      <c r="X123" s="71"/>
      <c r="Y123" s="71"/>
      <c r="Z123" s="71"/>
      <c r="AA123" s="71"/>
      <c r="AB123" s="71"/>
      <c r="AC123" s="71"/>
      <c r="AD123" s="71"/>
      <c r="AE123" s="71"/>
      <c r="AF123" s="71"/>
      <c r="AG123" s="71"/>
      <c r="AH123" s="71"/>
      <c r="AI123" s="71"/>
    </row>
    <row r="124" spans="1:35" s="181" customFormat="1" ht="16.5" x14ac:dyDescent="0.2">
      <c r="A124" s="94" t="s">
        <v>631</v>
      </c>
      <c r="B124" s="94" t="s">
        <v>552</v>
      </c>
      <c r="C124" s="90" t="s">
        <v>151</v>
      </c>
      <c r="D124" s="200">
        <v>1</v>
      </c>
      <c r="E124" s="201"/>
      <c r="F124" s="197"/>
      <c r="G124" s="25"/>
      <c r="H124" s="233" t="s">
        <v>62</v>
      </c>
      <c r="I124" s="189"/>
      <c r="J124" s="236">
        <f t="shared" si="6"/>
        <v>0</v>
      </c>
      <c r="K124" s="235"/>
      <c r="L124" s="235"/>
      <c r="M124" s="235"/>
      <c r="N124" s="235"/>
      <c r="O124" s="235"/>
      <c r="P124" s="235"/>
      <c r="Q124" s="235"/>
      <c r="R124" s="235"/>
      <c r="S124" s="235"/>
      <c r="T124" s="71"/>
      <c r="U124" s="71"/>
      <c r="V124" s="71"/>
      <c r="W124" s="71"/>
      <c r="X124" s="71"/>
      <c r="Y124" s="71"/>
      <c r="Z124" s="71"/>
      <c r="AA124" s="71"/>
      <c r="AB124" s="71"/>
      <c r="AC124" s="71"/>
      <c r="AD124" s="71"/>
      <c r="AE124" s="71"/>
      <c r="AF124" s="71"/>
      <c r="AG124" s="71"/>
      <c r="AH124" s="71"/>
      <c r="AI124" s="71"/>
    </row>
    <row r="125" spans="1:35" s="181" customFormat="1" ht="33" x14ac:dyDescent="0.3">
      <c r="A125" s="94" t="s">
        <v>632</v>
      </c>
      <c r="B125" s="94" t="s">
        <v>553</v>
      </c>
      <c r="C125" s="100" t="s">
        <v>1075</v>
      </c>
      <c r="D125" s="200">
        <v>1</v>
      </c>
      <c r="E125" s="201"/>
      <c r="F125" s="197"/>
      <c r="G125" s="25"/>
      <c r="H125" s="233" t="s">
        <v>62</v>
      </c>
      <c r="I125" s="189"/>
      <c r="J125" s="236">
        <f t="shared" si="6"/>
        <v>0</v>
      </c>
      <c r="K125" s="235"/>
      <c r="L125" s="235"/>
      <c r="M125" s="235"/>
      <c r="N125" s="235"/>
      <c r="O125" s="235"/>
      <c r="P125" s="235"/>
      <c r="Q125" s="235"/>
      <c r="R125" s="235"/>
      <c r="S125" s="235"/>
      <c r="T125" s="71"/>
      <c r="U125" s="71"/>
      <c r="V125" s="71"/>
      <c r="W125" s="71"/>
      <c r="X125" s="71"/>
      <c r="Y125" s="71"/>
      <c r="Z125" s="71"/>
      <c r="AA125" s="71"/>
      <c r="AB125" s="71"/>
      <c r="AC125" s="71"/>
      <c r="AD125" s="71"/>
      <c r="AE125" s="71"/>
      <c r="AF125" s="71"/>
      <c r="AG125" s="71"/>
      <c r="AH125" s="71"/>
      <c r="AI125" s="71"/>
    </row>
    <row r="126" spans="1:35" s="181" customFormat="1" ht="16.5" x14ac:dyDescent="0.2">
      <c r="A126" s="198">
        <v>1.6</v>
      </c>
      <c r="B126" s="198"/>
      <c r="C126" s="202" t="s">
        <v>139</v>
      </c>
      <c r="D126" s="202"/>
      <c r="E126" s="202"/>
      <c r="F126" s="184"/>
      <c r="G126" s="184"/>
      <c r="H126" s="202"/>
      <c r="I126" s="185"/>
      <c r="J126" s="231"/>
      <c r="K126" s="235"/>
      <c r="L126" s="235"/>
      <c r="M126" s="235"/>
      <c r="N126" s="235"/>
      <c r="O126" s="235"/>
      <c r="P126" s="235"/>
      <c r="Q126" s="235"/>
      <c r="R126" s="235"/>
      <c r="S126" s="235"/>
      <c r="T126" s="71"/>
      <c r="U126" s="71"/>
      <c r="V126" s="71"/>
      <c r="W126" s="71"/>
      <c r="X126" s="71"/>
      <c r="Y126" s="71"/>
      <c r="Z126" s="71"/>
      <c r="AA126" s="71"/>
      <c r="AB126" s="71"/>
      <c r="AC126" s="71"/>
      <c r="AD126" s="71"/>
      <c r="AE126" s="71"/>
      <c r="AF126" s="71"/>
      <c r="AG126" s="71"/>
      <c r="AH126" s="71"/>
      <c r="AI126" s="71"/>
    </row>
    <row r="127" spans="1:35" s="181" customFormat="1" ht="16.5" x14ac:dyDescent="0.2">
      <c r="A127" s="88" t="s">
        <v>26</v>
      </c>
      <c r="B127" s="88" t="s">
        <v>564</v>
      </c>
      <c r="C127" s="90" t="s">
        <v>140</v>
      </c>
      <c r="D127" s="207"/>
      <c r="E127" s="26" t="s">
        <v>57</v>
      </c>
      <c r="F127" s="4"/>
      <c r="G127" s="186"/>
      <c r="H127" s="229"/>
      <c r="I127" s="190"/>
      <c r="J127" s="244">
        <f t="shared" ref="J127:J134" si="7">(IF(H127="רצוי",$Q$3,$Q$4))*(IF(G127="קיים במוצר",$Q$6,IF(G127="קיים ברכיב צד ג",$Q$7,IF(G127="דורש פיתוח",$Q$8,$Q$9))))</f>
        <v>0</v>
      </c>
      <c r="K127" s="235"/>
      <c r="L127" s="235"/>
      <c r="M127" s="235"/>
      <c r="N127" s="235"/>
      <c r="O127" s="235"/>
      <c r="P127" s="235"/>
      <c r="Q127" s="235"/>
      <c r="R127" s="235"/>
      <c r="S127" s="235"/>
      <c r="T127" s="71"/>
      <c r="U127" s="71"/>
      <c r="V127" s="71"/>
      <c r="W127" s="71"/>
      <c r="X127" s="71"/>
      <c r="Y127" s="71"/>
      <c r="Z127" s="71"/>
      <c r="AA127" s="71"/>
      <c r="AB127" s="71"/>
      <c r="AC127" s="71"/>
      <c r="AD127" s="71"/>
      <c r="AE127" s="71"/>
      <c r="AF127" s="71"/>
      <c r="AG127" s="71"/>
      <c r="AH127" s="71"/>
      <c r="AI127" s="71"/>
    </row>
    <row r="128" spans="1:35" s="181" customFormat="1" ht="16.5" x14ac:dyDescent="0.2">
      <c r="A128" s="88" t="s">
        <v>27</v>
      </c>
      <c r="B128" s="88" t="s">
        <v>565</v>
      </c>
      <c r="C128" s="90" t="s">
        <v>142</v>
      </c>
      <c r="D128" s="207"/>
      <c r="E128" s="26" t="s">
        <v>57</v>
      </c>
      <c r="F128" s="4"/>
      <c r="G128" s="186"/>
      <c r="H128" s="229"/>
      <c r="I128" s="190"/>
      <c r="J128" s="244">
        <f t="shared" si="7"/>
        <v>0</v>
      </c>
      <c r="K128" s="235"/>
      <c r="L128" s="235"/>
      <c r="M128" s="235"/>
      <c r="N128" s="235"/>
      <c r="O128" s="235"/>
      <c r="P128" s="235"/>
      <c r="Q128" s="235"/>
      <c r="R128" s="235"/>
      <c r="S128" s="235"/>
      <c r="T128" s="71"/>
      <c r="U128" s="71"/>
      <c r="V128" s="71"/>
      <c r="W128" s="71"/>
      <c r="X128" s="71"/>
      <c r="Y128" s="71"/>
      <c r="Z128" s="71"/>
      <c r="AA128" s="71"/>
      <c r="AB128" s="71"/>
      <c r="AC128" s="71"/>
      <c r="AD128" s="71"/>
      <c r="AE128" s="71"/>
      <c r="AF128" s="71"/>
      <c r="AG128" s="71"/>
      <c r="AH128" s="71"/>
      <c r="AI128" s="71"/>
    </row>
    <row r="129" spans="1:35" s="181" customFormat="1" ht="16.5" x14ac:dyDescent="0.2">
      <c r="A129" s="88" t="s">
        <v>28</v>
      </c>
      <c r="B129" s="88" t="s">
        <v>566</v>
      </c>
      <c r="C129" s="90" t="s">
        <v>144</v>
      </c>
      <c r="D129" s="207"/>
      <c r="E129" s="26" t="s">
        <v>57</v>
      </c>
      <c r="F129" s="4"/>
      <c r="G129" s="186"/>
      <c r="H129" s="229"/>
      <c r="I129" s="190"/>
      <c r="J129" s="244">
        <f t="shared" si="7"/>
        <v>0</v>
      </c>
      <c r="K129" s="235"/>
      <c r="L129" s="235"/>
      <c r="M129" s="235"/>
      <c r="N129" s="235"/>
      <c r="O129" s="235"/>
      <c r="P129" s="235"/>
      <c r="Q129" s="235"/>
      <c r="R129" s="235"/>
      <c r="S129" s="235"/>
      <c r="T129" s="71"/>
      <c r="U129" s="71"/>
      <c r="V129" s="71"/>
      <c r="W129" s="71"/>
      <c r="X129" s="71"/>
      <c r="Y129" s="71"/>
      <c r="Z129" s="71"/>
      <c r="AA129" s="71"/>
      <c r="AB129" s="71"/>
      <c r="AC129" s="71"/>
      <c r="AD129" s="71"/>
      <c r="AE129" s="71"/>
      <c r="AF129" s="71"/>
      <c r="AG129" s="71"/>
      <c r="AH129" s="71"/>
      <c r="AI129" s="71"/>
    </row>
    <row r="130" spans="1:35" s="181" customFormat="1" ht="16.5" x14ac:dyDescent="0.2">
      <c r="A130" s="88" t="s">
        <v>29</v>
      </c>
      <c r="B130" s="88" t="s">
        <v>567</v>
      </c>
      <c r="C130" s="90" t="s">
        <v>146</v>
      </c>
      <c r="D130" s="207"/>
      <c r="E130" s="26" t="s">
        <v>57</v>
      </c>
      <c r="F130" s="4"/>
      <c r="G130" s="186"/>
      <c r="H130" s="229"/>
      <c r="I130" s="190"/>
      <c r="J130" s="244">
        <f t="shared" si="7"/>
        <v>0</v>
      </c>
      <c r="K130" s="235"/>
      <c r="L130" s="235"/>
      <c r="M130" s="235"/>
      <c r="N130" s="235"/>
      <c r="O130" s="235"/>
      <c r="P130" s="235"/>
      <c r="Q130" s="235"/>
      <c r="R130" s="235"/>
      <c r="S130" s="235"/>
      <c r="T130" s="71"/>
      <c r="U130" s="71"/>
      <c r="V130" s="71"/>
      <c r="W130" s="71"/>
      <c r="X130" s="71"/>
      <c r="Y130" s="71"/>
      <c r="Z130" s="71"/>
      <c r="AA130" s="71"/>
      <c r="AB130" s="71"/>
      <c r="AC130" s="71"/>
      <c r="AD130" s="71"/>
      <c r="AE130" s="71"/>
      <c r="AF130" s="71"/>
      <c r="AG130" s="71"/>
      <c r="AH130" s="71"/>
      <c r="AI130" s="71"/>
    </row>
    <row r="131" spans="1:35" s="181" customFormat="1" ht="16.5" x14ac:dyDescent="0.2">
      <c r="A131" s="88" t="s">
        <v>30</v>
      </c>
      <c r="B131" s="88" t="s">
        <v>568</v>
      </c>
      <c r="C131" s="90" t="s">
        <v>1097</v>
      </c>
      <c r="D131" s="207"/>
      <c r="E131" s="26" t="s">
        <v>57</v>
      </c>
      <c r="F131" s="4"/>
      <c r="G131" s="186"/>
      <c r="H131" s="229"/>
      <c r="I131" s="190"/>
      <c r="J131" s="244">
        <f t="shared" si="7"/>
        <v>0</v>
      </c>
      <c r="K131" s="235"/>
      <c r="L131" s="235"/>
      <c r="M131" s="235"/>
      <c r="N131" s="235"/>
      <c r="O131" s="235"/>
      <c r="P131" s="235"/>
      <c r="Q131" s="235"/>
      <c r="R131" s="235"/>
      <c r="S131" s="235"/>
      <c r="T131" s="71"/>
      <c r="U131" s="71"/>
      <c r="V131" s="71"/>
      <c r="W131" s="71"/>
      <c r="X131" s="71"/>
      <c r="Y131" s="71"/>
      <c r="Z131" s="71"/>
      <c r="AA131" s="71"/>
      <c r="AB131" s="71"/>
      <c r="AC131" s="71"/>
      <c r="AD131" s="71"/>
      <c r="AE131" s="71"/>
      <c r="AF131" s="71"/>
      <c r="AG131" s="71"/>
      <c r="AH131" s="71"/>
      <c r="AI131" s="71"/>
    </row>
    <row r="132" spans="1:35" s="181" customFormat="1" ht="16.5" x14ac:dyDescent="0.2">
      <c r="A132" s="88" t="s">
        <v>199</v>
      </c>
      <c r="B132" s="88" t="s">
        <v>569</v>
      </c>
      <c r="C132" s="90" t="s">
        <v>149</v>
      </c>
      <c r="D132" s="207"/>
      <c r="E132" s="26" t="s">
        <v>57</v>
      </c>
      <c r="F132" s="4"/>
      <c r="G132" s="186"/>
      <c r="H132" s="229"/>
      <c r="I132" s="190"/>
      <c r="J132" s="244">
        <f t="shared" si="7"/>
        <v>0</v>
      </c>
      <c r="K132" s="235"/>
      <c r="L132" s="235"/>
      <c r="M132" s="235"/>
      <c r="N132" s="235"/>
      <c r="O132" s="235"/>
      <c r="P132" s="235"/>
      <c r="Q132" s="235"/>
      <c r="R132" s="235"/>
      <c r="S132" s="235"/>
      <c r="T132" s="71"/>
      <c r="U132" s="71"/>
      <c r="V132" s="71"/>
      <c r="W132" s="71"/>
      <c r="X132" s="71"/>
      <c r="Y132" s="71"/>
      <c r="Z132" s="71"/>
      <c r="AA132" s="71"/>
      <c r="AB132" s="71"/>
      <c r="AC132" s="71"/>
      <c r="AD132" s="71"/>
      <c r="AE132" s="71"/>
      <c r="AF132" s="71"/>
      <c r="AG132" s="71"/>
      <c r="AH132" s="71"/>
      <c r="AI132" s="71"/>
    </row>
    <row r="133" spans="1:35" s="181" customFormat="1" ht="16.5" x14ac:dyDescent="0.2">
      <c r="A133" s="88" t="s">
        <v>201</v>
      </c>
      <c r="B133" s="88" t="s">
        <v>570</v>
      </c>
      <c r="C133" s="90" t="s">
        <v>422</v>
      </c>
      <c r="D133" s="207"/>
      <c r="E133" s="26" t="s">
        <v>57</v>
      </c>
      <c r="F133" s="4"/>
      <c r="G133" s="186"/>
      <c r="H133" s="229"/>
      <c r="I133" s="190"/>
      <c r="J133" s="244">
        <f t="shared" si="7"/>
        <v>0</v>
      </c>
      <c r="K133" s="235"/>
      <c r="L133" s="235"/>
      <c r="M133" s="235"/>
      <c r="N133" s="235"/>
      <c r="O133" s="235"/>
      <c r="P133" s="235"/>
      <c r="Q133" s="235"/>
      <c r="R133" s="235"/>
      <c r="S133" s="235"/>
      <c r="T133" s="71"/>
      <c r="U133" s="71"/>
      <c r="V133" s="71"/>
      <c r="W133" s="71"/>
      <c r="X133" s="71"/>
      <c r="Y133" s="71"/>
      <c r="Z133" s="71"/>
      <c r="AA133" s="71"/>
      <c r="AB133" s="71"/>
      <c r="AC133" s="71"/>
      <c r="AD133" s="71"/>
      <c r="AE133" s="71"/>
      <c r="AF133" s="71"/>
      <c r="AG133" s="71"/>
      <c r="AH133" s="71"/>
      <c r="AI133" s="71"/>
    </row>
    <row r="134" spans="1:35" s="181" customFormat="1" ht="33" x14ac:dyDescent="0.2">
      <c r="A134" s="88" t="s">
        <v>203</v>
      </c>
      <c r="B134" s="88" t="s">
        <v>571</v>
      </c>
      <c r="C134" s="90" t="s">
        <v>423</v>
      </c>
      <c r="D134" s="207"/>
      <c r="E134" s="26" t="s">
        <v>57</v>
      </c>
      <c r="F134" s="4"/>
      <c r="G134" s="186"/>
      <c r="H134" s="229"/>
      <c r="I134" s="190"/>
      <c r="J134" s="244">
        <f t="shared" si="7"/>
        <v>0</v>
      </c>
      <c r="K134" s="235"/>
      <c r="L134" s="235"/>
      <c r="M134" s="235"/>
      <c r="N134" s="235"/>
      <c r="O134" s="235"/>
      <c r="P134" s="235"/>
      <c r="Q134" s="235"/>
      <c r="R134" s="235"/>
      <c r="S134" s="235"/>
      <c r="T134" s="71"/>
      <c r="U134" s="71"/>
      <c r="V134" s="71"/>
      <c r="W134" s="71"/>
      <c r="X134" s="71"/>
      <c r="Y134" s="71"/>
      <c r="Z134" s="71"/>
      <c r="AA134" s="71"/>
      <c r="AB134" s="71"/>
      <c r="AC134" s="71"/>
      <c r="AD134" s="71"/>
      <c r="AE134" s="71"/>
      <c r="AF134" s="71"/>
      <c r="AG134" s="71"/>
      <c r="AH134" s="71"/>
      <c r="AI134" s="71"/>
    </row>
    <row r="135" spans="1:35" s="181" customFormat="1" ht="16.5" x14ac:dyDescent="0.2">
      <c r="A135" s="88" t="s">
        <v>205</v>
      </c>
      <c r="B135" s="88" t="s">
        <v>572</v>
      </c>
      <c r="C135" s="90" t="s">
        <v>155</v>
      </c>
      <c r="D135" s="200">
        <v>3</v>
      </c>
      <c r="E135" s="201"/>
      <c r="F135" s="197"/>
      <c r="G135" s="25"/>
      <c r="H135" s="233" t="s">
        <v>62</v>
      </c>
      <c r="I135" s="189"/>
      <c r="J135" s="236">
        <f t="shared" ref="J135:J158" si="8">(IF(H135="רצוי",$Q$3,$Q$4))*(IF(G135="קיים במוצר",$Q$6,IF(G135="קיים ברכיב צד ג",$Q$7,IF(G135="דורש פיתוח",$Q$8,$Q$9))))*D135</f>
        <v>0</v>
      </c>
      <c r="K135" s="235"/>
      <c r="L135" s="235"/>
      <c r="M135" s="235"/>
      <c r="N135" s="235"/>
      <c r="O135" s="235"/>
      <c r="P135" s="235"/>
      <c r="Q135" s="235"/>
      <c r="R135" s="235"/>
      <c r="S135" s="235"/>
      <c r="T135" s="71"/>
      <c r="U135" s="71"/>
      <c r="V135" s="71"/>
      <c r="W135" s="71"/>
      <c r="X135" s="71"/>
      <c r="Y135" s="71"/>
      <c r="Z135" s="71"/>
      <c r="AA135" s="71"/>
      <c r="AB135" s="71"/>
      <c r="AC135" s="71"/>
      <c r="AD135" s="71"/>
      <c r="AE135" s="71"/>
      <c r="AF135" s="71"/>
      <c r="AG135" s="71"/>
      <c r="AH135" s="71"/>
      <c r="AI135" s="71"/>
    </row>
    <row r="136" spans="1:35" s="181" customFormat="1" ht="16.5" x14ac:dyDescent="0.2">
      <c r="A136" s="88" t="s">
        <v>207</v>
      </c>
      <c r="B136" s="88" t="s">
        <v>573</v>
      </c>
      <c r="C136" s="90" t="s">
        <v>1272</v>
      </c>
      <c r="D136" s="200">
        <v>3</v>
      </c>
      <c r="E136" s="201"/>
      <c r="F136" s="197"/>
      <c r="G136" s="25"/>
      <c r="H136" s="233" t="s">
        <v>62</v>
      </c>
      <c r="I136" s="189"/>
      <c r="J136" s="236">
        <f t="shared" si="8"/>
        <v>0</v>
      </c>
      <c r="K136" s="235"/>
      <c r="L136" s="235"/>
      <c r="M136" s="235"/>
      <c r="N136" s="235"/>
      <c r="O136" s="235"/>
      <c r="P136" s="235"/>
      <c r="Q136" s="235"/>
      <c r="R136" s="235"/>
      <c r="S136" s="235"/>
      <c r="T136" s="71"/>
      <c r="U136" s="71"/>
      <c r="V136" s="71"/>
      <c r="W136" s="71"/>
      <c r="X136" s="71"/>
      <c r="Y136" s="71"/>
      <c r="Z136" s="71"/>
      <c r="AA136" s="71"/>
      <c r="AB136" s="71"/>
      <c r="AC136" s="71"/>
      <c r="AD136" s="71"/>
      <c r="AE136" s="71"/>
      <c r="AF136" s="71"/>
      <c r="AG136" s="71"/>
      <c r="AH136" s="71"/>
      <c r="AI136" s="71"/>
    </row>
    <row r="137" spans="1:35" s="181" customFormat="1" ht="16.5" x14ac:dyDescent="0.2">
      <c r="A137" s="88" t="s">
        <v>209</v>
      </c>
      <c r="B137" s="88" t="s">
        <v>574</v>
      </c>
      <c r="C137" s="90" t="s">
        <v>158</v>
      </c>
      <c r="D137" s="200">
        <v>2</v>
      </c>
      <c r="E137" s="201"/>
      <c r="F137" s="197"/>
      <c r="G137" s="25"/>
      <c r="H137" s="233" t="s">
        <v>62</v>
      </c>
      <c r="I137" s="189"/>
      <c r="J137" s="236">
        <f t="shared" si="8"/>
        <v>0</v>
      </c>
      <c r="K137" s="235"/>
      <c r="L137" s="235"/>
      <c r="M137" s="235"/>
      <c r="N137" s="235"/>
      <c r="O137" s="235"/>
      <c r="P137" s="235"/>
      <c r="Q137" s="235"/>
      <c r="R137" s="235"/>
      <c r="S137" s="235"/>
      <c r="T137" s="71"/>
      <c r="U137" s="71"/>
      <c r="V137" s="71"/>
      <c r="W137" s="71"/>
      <c r="X137" s="71"/>
      <c r="Y137" s="71"/>
      <c r="Z137" s="71"/>
      <c r="AA137" s="71"/>
      <c r="AB137" s="71"/>
      <c r="AC137" s="71"/>
      <c r="AD137" s="71"/>
      <c r="AE137" s="71"/>
      <c r="AF137" s="71"/>
      <c r="AG137" s="71"/>
      <c r="AH137" s="71"/>
      <c r="AI137" s="71"/>
    </row>
    <row r="138" spans="1:35" s="181" customFormat="1" ht="16.5" x14ac:dyDescent="0.2">
      <c r="A138" s="88" t="s">
        <v>211</v>
      </c>
      <c r="B138" s="88" t="s">
        <v>575</v>
      </c>
      <c r="C138" s="90" t="s">
        <v>160</v>
      </c>
      <c r="D138" s="200">
        <v>2</v>
      </c>
      <c r="E138" s="201"/>
      <c r="F138" s="197"/>
      <c r="G138" s="25"/>
      <c r="H138" s="233" t="s">
        <v>62</v>
      </c>
      <c r="I138" s="189"/>
      <c r="J138" s="236">
        <f t="shared" si="8"/>
        <v>0</v>
      </c>
      <c r="K138" s="235"/>
      <c r="L138" s="235"/>
      <c r="M138" s="235"/>
      <c r="N138" s="235"/>
      <c r="O138" s="235"/>
      <c r="P138" s="235"/>
      <c r="Q138" s="235"/>
      <c r="R138" s="235"/>
      <c r="S138" s="235"/>
      <c r="T138" s="71"/>
      <c r="U138" s="71"/>
      <c r="V138" s="71"/>
      <c r="W138" s="71"/>
      <c r="X138" s="71"/>
      <c r="Y138" s="71"/>
      <c r="Z138" s="71"/>
      <c r="AA138" s="71"/>
      <c r="AB138" s="71"/>
      <c r="AC138" s="71"/>
      <c r="AD138" s="71"/>
      <c r="AE138" s="71"/>
      <c r="AF138" s="71"/>
      <c r="AG138" s="71"/>
      <c r="AH138" s="71"/>
      <c r="AI138" s="71"/>
    </row>
    <row r="139" spans="1:35" s="181" customFormat="1" ht="16.5" x14ac:dyDescent="0.2">
      <c r="A139" s="88" t="s">
        <v>213</v>
      </c>
      <c r="B139" s="88" t="s">
        <v>576</v>
      </c>
      <c r="C139" s="90" t="s">
        <v>162</v>
      </c>
      <c r="D139" s="200">
        <v>3</v>
      </c>
      <c r="E139" s="201"/>
      <c r="F139" s="197"/>
      <c r="G139" s="25"/>
      <c r="H139" s="233" t="s">
        <v>62</v>
      </c>
      <c r="I139" s="189"/>
      <c r="J139" s="236">
        <f t="shared" si="8"/>
        <v>0</v>
      </c>
      <c r="K139" s="235"/>
      <c r="L139" s="235"/>
      <c r="M139" s="235"/>
      <c r="N139" s="235"/>
      <c r="O139" s="235"/>
      <c r="P139" s="235"/>
      <c r="Q139" s="235"/>
      <c r="R139" s="235"/>
      <c r="S139" s="235"/>
      <c r="T139" s="71"/>
      <c r="U139" s="71"/>
      <c r="V139" s="71"/>
      <c r="W139" s="71"/>
      <c r="X139" s="71"/>
      <c r="Y139" s="71"/>
      <c r="Z139" s="71"/>
      <c r="AA139" s="71"/>
      <c r="AB139" s="71"/>
      <c r="AC139" s="71"/>
      <c r="AD139" s="71"/>
      <c r="AE139" s="71"/>
      <c r="AF139" s="71"/>
      <c r="AG139" s="71"/>
      <c r="AH139" s="71"/>
      <c r="AI139" s="71"/>
    </row>
    <row r="140" spans="1:35" s="181" customFormat="1" ht="33" x14ac:dyDescent="0.2">
      <c r="A140" s="88" t="s">
        <v>214</v>
      </c>
      <c r="B140" s="88" t="s">
        <v>577</v>
      </c>
      <c r="C140" s="90" t="s">
        <v>164</v>
      </c>
      <c r="D140" s="200">
        <v>1</v>
      </c>
      <c r="E140" s="201"/>
      <c r="F140" s="197"/>
      <c r="G140" s="25"/>
      <c r="H140" s="233" t="s">
        <v>62</v>
      </c>
      <c r="I140" s="189"/>
      <c r="J140" s="236">
        <f t="shared" si="8"/>
        <v>0</v>
      </c>
      <c r="K140" s="235"/>
      <c r="L140" s="235"/>
      <c r="M140" s="235"/>
      <c r="N140" s="235"/>
      <c r="O140" s="235"/>
      <c r="P140" s="235"/>
      <c r="Q140" s="235"/>
      <c r="R140" s="235"/>
      <c r="S140" s="235"/>
      <c r="T140" s="71"/>
      <c r="U140" s="71"/>
      <c r="V140" s="71"/>
      <c r="W140" s="71"/>
      <c r="X140" s="71"/>
      <c r="Y140" s="71"/>
      <c r="Z140" s="71"/>
      <c r="AA140" s="71"/>
      <c r="AB140" s="71"/>
      <c r="AC140" s="71"/>
      <c r="AD140" s="71"/>
      <c r="AE140" s="71"/>
      <c r="AF140" s="71"/>
      <c r="AG140" s="71"/>
      <c r="AH140" s="71"/>
      <c r="AI140" s="71"/>
    </row>
    <row r="141" spans="1:35" ht="16.5" x14ac:dyDescent="0.2">
      <c r="A141" s="88" t="s">
        <v>216</v>
      </c>
      <c r="B141" s="88" t="s">
        <v>578</v>
      </c>
      <c r="C141" s="90" t="s">
        <v>166</v>
      </c>
      <c r="D141" s="200">
        <v>1</v>
      </c>
      <c r="E141" s="201"/>
      <c r="F141" s="197"/>
      <c r="G141" s="25"/>
      <c r="H141" s="233" t="s">
        <v>62</v>
      </c>
      <c r="I141" s="189"/>
      <c r="J141" s="236">
        <f t="shared" si="8"/>
        <v>0</v>
      </c>
    </row>
    <row r="142" spans="1:35" ht="33" x14ac:dyDescent="0.2">
      <c r="A142" s="88" t="s">
        <v>218</v>
      </c>
      <c r="B142" s="88" t="s">
        <v>579</v>
      </c>
      <c r="C142" s="90" t="s">
        <v>1122</v>
      </c>
      <c r="D142" s="200">
        <v>2</v>
      </c>
      <c r="E142" s="201"/>
      <c r="F142" s="197"/>
      <c r="G142" s="25"/>
      <c r="H142" s="233" t="s">
        <v>62</v>
      </c>
      <c r="I142" s="189"/>
      <c r="J142" s="236">
        <f t="shared" si="8"/>
        <v>0</v>
      </c>
    </row>
    <row r="143" spans="1:35" ht="16.5" x14ac:dyDescent="0.2">
      <c r="A143" s="88" t="s">
        <v>220</v>
      </c>
      <c r="B143" s="88" t="s">
        <v>580</v>
      </c>
      <c r="C143" s="90" t="s">
        <v>169</v>
      </c>
      <c r="D143" s="200">
        <v>1</v>
      </c>
      <c r="E143" s="201"/>
      <c r="F143" s="197"/>
      <c r="G143" s="25"/>
      <c r="H143" s="233" t="s">
        <v>62</v>
      </c>
      <c r="I143" s="189"/>
      <c r="J143" s="236">
        <f t="shared" si="8"/>
        <v>0</v>
      </c>
    </row>
    <row r="144" spans="1:35" ht="16.5" x14ac:dyDescent="0.2">
      <c r="A144" s="88" t="s">
        <v>222</v>
      </c>
      <c r="B144" s="88" t="s">
        <v>581</v>
      </c>
      <c r="C144" s="90" t="s">
        <v>1271</v>
      </c>
      <c r="D144" s="200">
        <v>1</v>
      </c>
      <c r="E144" s="201"/>
      <c r="F144" s="197"/>
      <c r="G144" s="25"/>
      <c r="H144" s="233" t="s">
        <v>62</v>
      </c>
      <c r="I144" s="189"/>
      <c r="J144" s="236">
        <f t="shared" si="8"/>
        <v>0</v>
      </c>
    </row>
    <row r="145" spans="1:10" ht="16.5" x14ac:dyDescent="0.2">
      <c r="A145" s="88" t="s">
        <v>223</v>
      </c>
      <c r="B145" s="88" t="s">
        <v>582</v>
      </c>
      <c r="C145" s="90" t="s">
        <v>172</v>
      </c>
      <c r="D145" s="200">
        <v>1</v>
      </c>
      <c r="E145" s="201"/>
      <c r="F145" s="197"/>
      <c r="G145" s="25"/>
      <c r="H145" s="233" t="s">
        <v>63</v>
      </c>
      <c r="I145" s="189"/>
      <c r="J145" s="236">
        <f t="shared" si="8"/>
        <v>0</v>
      </c>
    </row>
    <row r="146" spans="1:10" ht="16.5" x14ac:dyDescent="0.2">
      <c r="A146" s="88" t="s">
        <v>224</v>
      </c>
      <c r="B146" s="88" t="s">
        <v>583</v>
      </c>
      <c r="C146" s="90" t="s">
        <v>174</v>
      </c>
      <c r="D146" s="200">
        <v>2</v>
      </c>
      <c r="E146" s="201"/>
      <c r="F146" s="197"/>
      <c r="G146" s="25"/>
      <c r="H146" s="233" t="s">
        <v>62</v>
      </c>
      <c r="I146" s="189"/>
      <c r="J146" s="236">
        <f t="shared" si="8"/>
        <v>0</v>
      </c>
    </row>
    <row r="147" spans="1:10" ht="16.5" x14ac:dyDescent="0.2">
      <c r="A147" s="88" t="s">
        <v>226</v>
      </c>
      <c r="B147" s="88" t="s">
        <v>584</v>
      </c>
      <c r="C147" s="90" t="s">
        <v>176</v>
      </c>
      <c r="D147" s="200">
        <v>1</v>
      </c>
      <c r="E147" s="201"/>
      <c r="F147" s="197"/>
      <c r="G147" s="25"/>
      <c r="H147" s="233" t="s">
        <v>62</v>
      </c>
      <c r="I147" s="189"/>
      <c r="J147" s="236">
        <f t="shared" si="8"/>
        <v>0</v>
      </c>
    </row>
    <row r="148" spans="1:10" ht="16.5" x14ac:dyDescent="0.2">
      <c r="A148" s="88" t="s">
        <v>228</v>
      </c>
      <c r="B148" s="88" t="s">
        <v>585</v>
      </c>
      <c r="C148" s="90" t="s">
        <v>178</v>
      </c>
      <c r="D148" s="200">
        <v>1</v>
      </c>
      <c r="E148" s="201"/>
      <c r="F148" s="197"/>
      <c r="G148" s="25"/>
      <c r="H148" s="233" t="s">
        <v>62</v>
      </c>
      <c r="I148" s="189"/>
      <c r="J148" s="236">
        <f t="shared" si="8"/>
        <v>0</v>
      </c>
    </row>
    <row r="149" spans="1:10" ht="33" x14ac:dyDescent="0.2">
      <c r="A149" s="88" t="s">
        <v>230</v>
      </c>
      <c r="B149" s="88" t="s">
        <v>586</v>
      </c>
      <c r="C149" s="90" t="s">
        <v>1098</v>
      </c>
      <c r="D149" s="200">
        <v>1</v>
      </c>
      <c r="E149" s="201"/>
      <c r="F149" s="197"/>
      <c r="G149" s="25"/>
      <c r="H149" s="233" t="s">
        <v>62</v>
      </c>
      <c r="I149" s="189"/>
      <c r="J149" s="236">
        <f t="shared" si="8"/>
        <v>0</v>
      </c>
    </row>
    <row r="150" spans="1:10" ht="16.5" x14ac:dyDescent="0.2">
      <c r="A150" s="88" t="s">
        <v>232</v>
      </c>
      <c r="B150" s="88" t="s">
        <v>587</v>
      </c>
      <c r="C150" s="90" t="s">
        <v>181</v>
      </c>
      <c r="D150" s="200">
        <v>1</v>
      </c>
      <c r="E150" s="201"/>
      <c r="F150" s="197"/>
      <c r="G150" s="25"/>
      <c r="H150" s="233" t="s">
        <v>62</v>
      </c>
      <c r="I150" s="192"/>
      <c r="J150" s="236">
        <f t="shared" si="8"/>
        <v>0</v>
      </c>
    </row>
    <row r="151" spans="1:10" ht="16.5" x14ac:dyDescent="0.2">
      <c r="A151" s="88" t="s">
        <v>234</v>
      </c>
      <c r="B151" s="88" t="s">
        <v>588</v>
      </c>
      <c r="C151" s="90" t="s">
        <v>1123</v>
      </c>
      <c r="D151" s="200">
        <v>1</v>
      </c>
      <c r="E151" s="201"/>
      <c r="F151" s="197"/>
      <c r="G151" s="25"/>
      <c r="H151" s="233" t="s">
        <v>62</v>
      </c>
      <c r="I151" s="189"/>
      <c r="J151" s="236">
        <f t="shared" si="8"/>
        <v>0</v>
      </c>
    </row>
    <row r="152" spans="1:10" ht="16.5" x14ac:dyDescent="0.2">
      <c r="A152" s="88" t="s">
        <v>236</v>
      </c>
      <c r="B152" s="88" t="s">
        <v>589</v>
      </c>
      <c r="C152" s="90" t="s">
        <v>184</v>
      </c>
      <c r="D152" s="200">
        <v>1</v>
      </c>
      <c r="E152" s="201"/>
      <c r="F152" s="197"/>
      <c r="G152" s="25"/>
      <c r="H152" s="233" t="s">
        <v>62</v>
      </c>
      <c r="I152" s="189"/>
      <c r="J152" s="236">
        <f t="shared" si="8"/>
        <v>0</v>
      </c>
    </row>
    <row r="153" spans="1:10" ht="16.5" x14ac:dyDescent="0.2">
      <c r="A153" s="88" t="s">
        <v>238</v>
      </c>
      <c r="B153" s="88" t="s">
        <v>590</v>
      </c>
      <c r="C153" s="90" t="s">
        <v>186</v>
      </c>
      <c r="D153" s="200">
        <v>3</v>
      </c>
      <c r="E153" s="201"/>
      <c r="F153" s="197"/>
      <c r="G153" s="25"/>
      <c r="H153" s="233" t="s">
        <v>62</v>
      </c>
      <c r="I153" s="189"/>
      <c r="J153" s="236">
        <f t="shared" si="8"/>
        <v>0</v>
      </c>
    </row>
    <row r="154" spans="1:10" ht="16.5" x14ac:dyDescent="0.2">
      <c r="A154" s="88" t="s">
        <v>240</v>
      </c>
      <c r="B154" s="88" t="s">
        <v>591</v>
      </c>
      <c r="C154" s="90" t="s">
        <v>188</v>
      </c>
      <c r="D154" s="200">
        <v>1</v>
      </c>
      <c r="E154" s="201"/>
      <c r="F154" s="197"/>
      <c r="G154" s="25"/>
      <c r="H154" s="233" t="s">
        <v>62</v>
      </c>
      <c r="I154" s="189"/>
      <c r="J154" s="236">
        <f t="shared" si="8"/>
        <v>0</v>
      </c>
    </row>
    <row r="155" spans="1:10" ht="16.5" x14ac:dyDescent="0.2">
      <c r="A155" s="88" t="s">
        <v>241</v>
      </c>
      <c r="B155" s="88" t="s">
        <v>592</v>
      </c>
      <c r="C155" s="90" t="s">
        <v>190</v>
      </c>
      <c r="D155" s="200">
        <v>2</v>
      </c>
      <c r="E155" s="201"/>
      <c r="F155" s="197"/>
      <c r="G155" s="25"/>
      <c r="H155" s="233" t="s">
        <v>62</v>
      </c>
      <c r="I155" s="189"/>
      <c r="J155" s="236">
        <f t="shared" si="8"/>
        <v>0</v>
      </c>
    </row>
    <row r="156" spans="1:10" ht="16.5" x14ac:dyDescent="0.2">
      <c r="A156" s="88" t="s">
        <v>243</v>
      </c>
      <c r="B156" s="88" t="s">
        <v>593</v>
      </c>
      <c r="C156" s="90" t="s">
        <v>192</v>
      </c>
      <c r="D156" s="200">
        <v>2</v>
      </c>
      <c r="E156" s="201"/>
      <c r="F156" s="197"/>
      <c r="G156" s="25"/>
      <c r="H156" s="233" t="s">
        <v>62</v>
      </c>
      <c r="I156" s="189"/>
      <c r="J156" s="236">
        <f t="shared" si="8"/>
        <v>0</v>
      </c>
    </row>
    <row r="157" spans="1:10" ht="16.5" x14ac:dyDescent="0.2">
      <c r="A157" s="88" t="s">
        <v>245</v>
      </c>
      <c r="B157" s="88" t="s">
        <v>594</v>
      </c>
      <c r="C157" s="90" t="s">
        <v>194</v>
      </c>
      <c r="D157" s="200">
        <v>1</v>
      </c>
      <c r="E157" s="201"/>
      <c r="F157" s="197"/>
      <c r="G157" s="25"/>
      <c r="H157" s="233" t="s">
        <v>62</v>
      </c>
      <c r="I157" s="189"/>
      <c r="J157" s="236">
        <f t="shared" ref="J157" si="9">(IF(H157="רצוי",$Q$3,$Q$4))*(IF(G157="קיים במוצר",$Q$6,IF(G157="קיים ברכיב צד ג",$Q$7,IF(G157="דורש פיתוח",$Q$8,$Q$9))))*D157</f>
        <v>0</v>
      </c>
    </row>
    <row r="158" spans="1:10" ht="16.5" x14ac:dyDescent="0.2">
      <c r="A158" s="88" t="s">
        <v>1275</v>
      </c>
      <c r="B158" s="88" t="s">
        <v>1274</v>
      </c>
      <c r="C158" s="90" t="s">
        <v>1273</v>
      </c>
      <c r="D158" s="200">
        <v>1</v>
      </c>
      <c r="E158" s="201"/>
      <c r="F158" s="197"/>
      <c r="G158" s="25"/>
      <c r="H158" s="233" t="s">
        <v>62</v>
      </c>
      <c r="I158" s="189"/>
      <c r="J158" s="236">
        <f t="shared" si="8"/>
        <v>0</v>
      </c>
    </row>
    <row r="159" spans="1:10" ht="16.5" x14ac:dyDescent="0.2">
      <c r="A159" s="198">
        <v>1.7</v>
      </c>
      <c r="B159" s="198"/>
      <c r="C159" s="202" t="s">
        <v>818</v>
      </c>
      <c r="D159" s="202"/>
      <c r="E159" s="202"/>
      <c r="F159" s="184"/>
      <c r="G159" s="184"/>
      <c r="H159" s="202"/>
      <c r="I159" s="185"/>
      <c r="J159" s="231"/>
    </row>
    <row r="160" spans="1:10" ht="16.5" x14ac:dyDescent="0.2">
      <c r="A160" s="88" t="s">
        <v>31</v>
      </c>
      <c r="B160" s="212" t="s">
        <v>597</v>
      </c>
      <c r="C160" s="97" t="s">
        <v>1229</v>
      </c>
      <c r="D160" s="207"/>
      <c r="E160" s="26" t="s">
        <v>57</v>
      </c>
      <c r="F160" s="193"/>
      <c r="G160" s="186"/>
      <c r="H160" s="229"/>
      <c r="I160" s="186"/>
      <c r="J160" s="246"/>
    </row>
    <row r="161" spans="1:10" ht="16.5" x14ac:dyDescent="0.2">
      <c r="A161" s="88" t="s">
        <v>32</v>
      </c>
      <c r="B161" s="212" t="s">
        <v>598</v>
      </c>
      <c r="C161" s="97" t="s">
        <v>1230</v>
      </c>
      <c r="D161" s="207"/>
      <c r="E161" s="26" t="s">
        <v>57</v>
      </c>
      <c r="F161" s="193"/>
      <c r="G161" s="186"/>
      <c r="H161" s="229"/>
      <c r="I161" s="186"/>
      <c r="J161" s="246"/>
    </row>
    <row r="162" spans="1:10" ht="16.5" x14ac:dyDescent="0.2">
      <c r="A162" s="88" t="s">
        <v>33</v>
      </c>
      <c r="B162" s="212" t="s">
        <v>599</v>
      </c>
      <c r="C162" s="97" t="s">
        <v>1231</v>
      </c>
      <c r="D162" s="207"/>
      <c r="E162" s="26" t="s">
        <v>57</v>
      </c>
      <c r="F162" s="193"/>
      <c r="G162" s="186"/>
      <c r="H162" s="229"/>
      <c r="I162" s="186"/>
      <c r="J162" s="246"/>
    </row>
    <row r="163" spans="1:10" ht="16.5" x14ac:dyDescent="0.2">
      <c r="A163" s="88" t="s">
        <v>34</v>
      </c>
      <c r="B163" s="212" t="s">
        <v>600</v>
      </c>
      <c r="C163" s="97" t="s">
        <v>812</v>
      </c>
      <c r="D163" s="207"/>
      <c r="E163" s="26" t="s">
        <v>57</v>
      </c>
      <c r="F163" s="193"/>
      <c r="G163" s="186"/>
      <c r="H163" s="229"/>
      <c r="I163" s="186"/>
      <c r="J163" s="246"/>
    </row>
    <row r="164" spans="1:10" ht="16.5" x14ac:dyDescent="0.2">
      <c r="A164" s="88" t="s">
        <v>35</v>
      </c>
      <c r="B164" s="212" t="s">
        <v>601</v>
      </c>
      <c r="C164" s="97" t="s">
        <v>1099</v>
      </c>
      <c r="D164" s="207"/>
      <c r="E164" s="26" t="s">
        <v>57</v>
      </c>
      <c r="F164" s="193"/>
      <c r="G164" s="186"/>
      <c r="H164" s="229"/>
      <c r="I164" s="186"/>
      <c r="J164" s="246"/>
    </row>
    <row r="165" spans="1:10" ht="16.5" x14ac:dyDescent="0.2">
      <c r="A165" s="88" t="s">
        <v>255</v>
      </c>
      <c r="B165" s="212" t="s">
        <v>830</v>
      </c>
      <c r="C165" s="97" t="s">
        <v>815</v>
      </c>
      <c r="D165" s="207"/>
      <c r="E165" s="26" t="s">
        <v>57</v>
      </c>
      <c r="F165" s="193"/>
      <c r="G165" s="186"/>
      <c r="H165" s="229"/>
      <c r="I165" s="186"/>
      <c r="J165" s="246"/>
    </row>
    <row r="166" spans="1:10" ht="16.5" x14ac:dyDescent="0.2">
      <c r="A166" s="88" t="s">
        <v>257</v>
      </c>
      <c r="B166" s="212" t="s">
        <v>831</v>
      </c>
      <c r="C166" s="97" t="s">
        <v>1232</v>
      </c>
      <c r="D166" s="207"/>
      <c r="E166" s="26" t="s">
        <v>57</v>
      </c>
      <c r="F166" s="193"/>
      <c r="G166" s="186"/>
      <c r="H166" s="229"/>
      <c r="I166" s="186"/>
      <c r="J166" s="246"/>
    </row>
    <row r="167" spans="1:10" ht="33" x14ac:dyDescent="0.2">
      <c r="A167" s="88" t="s">
        <v>259</v>
      </c>
      <c r="B167" s="212" t="s">
        <v>832</v>
      </c>
      <c r="C167" s="85" t="s">
        <v>1189</v>
      </c>
      <c r="D167" s="213"/>
      <c r="E167" s="26" t="s">
        <v>57</v>
      </c>
      <c r="F167" s="193"/>
      <c r="G167" s="186"/>
      <c r="H167" s="229"/>
      <c r="I167" s="186"/>
      <c r="J167" s="246"/>
    </row>
    <row r="168" spans="1:10" ht="16.5" x14ac:dyDescent="0.2">
      <c r="A168" s="88" t="s">
        <v>261</v>
      </c>
      <c r="B168" s="212" t="s">
        <v>833</v>
      </c>
      <c r="C168" s="97" t="s">
        <v>1070</v>
      </c>
      <c r="D168" s="207"/>
      <c r="E168" s="26" t="s">
        <v>57</v>
      </c>
      <c r="F168" s="193"/>
      <c r="G168" s="186"/>
      <c r="H168" s="229"/>
      <c r="I168" s="186"/>
      <c r="J168" s="246"/>
    </row>
    <row r="169" spans="1:10" ht="16.5" x14ac:dyDescent="0.2">
      <c r="A169" s="88" t="s">
        <v>263</v>
      </c>
      <c r="B169" s="212" t="s">
        <v>834</v>
      </c>
      <c r="C169" s="97" t="s">
        <v>813</v>
      </c>
      <c r="D169" s="207"/>
      <c r="E169" s="26" t="s">
        <v>57</v>
      </c>
      <c r="F169" s="193"/>
      <c r="G169" s="186"/>
      <c r="H169" s="229"/>
      <c r="I169" s="186"/>
      <c r="J169" s="246"/>
    </row>
    <row r="170" spans="1:10" ht="16.5" x14ac:dyDescent="0.2">
      <c r="A170" s="88" t="s">
        <v>265</v>
      </c>
      <c r="B170" s="212" t="s">
        <v>835</v>
      </c>
      <c r="C170" s="97" t="s">
        <v>1100</v>
      </c>
      <c r="D170" s="207"/>
      <c r="E170" s="26" t="s">
        <v>57</v>
      </c>
      <c r="F170" s="193"/>
      <c r="G170" s="186"/>
      <c r="H170" s="229"/>
      <c r="I170" s="186"/>
      <c r="J170" s="246"/>
    </row>
    <row r="171" spans="1:10" ht="16.5" x14ac:dyDescent="0.2">
      <c r="A171" s="88" t="s">
        <v>266</v>
      </c>
      <c r="B171" s="212" t="s">
        <v>836</v>
      </c>
      <c r="C171" s="97" t="s">
        <v>1101</v>
      </c>
      <c r="D171" s="207"/>
      <c r="E171" s="26" t="s">
        <v>57</v>
      </c>
      <c r="F171" s="193"/>
      <c r="G171" s="186"/>
      <c r="H171" s="229"/>
      <c r="I171" s="186"/>
      <c r="J171" s="246"/>
    </row>
    <row r="172" spans="1:10" ht="16.5" x14ac:dyDescent="0.2">
      <c r="A172" s="88" t="s">
        <v>267</v>
      </c>
      <c r="B172" s="212" t="s">
        <v>837</v>
      </c>
      <c r="C172" s="97" t="s">
        <v>1102</v>
      </c>
      <c r="D172" s="207"/>
      <c r="E172" s="26" t="s">
        <v>57</v>
      </c>
      <c r="F172" s="193"/>
      <c r="G172" s="186"/>
      <c r="H172" s="229"/>
      <c r="I172" s="186"/>
      <c r="J172" s="246"/>
    </row>
    <row r="173" spans="1:10" ht="16.5" x14ac:dyDescent="0.2">
      <c r="A173" s="88" t="s">
        <v>268</v>
      </c>
      <c r="B173" s="212" t="s">
        <v>838</v>
      </c>
      <c r="C173" s="97" t="s">
        <v>1103</v>
      </c>
      <c r="D173" s="207"/>
      <c r="E173" s="26" t="s">
        <v>57</v>
      </c>
      <c r="F173" s="193"/>
      <c r="G173" s="186"/>
      <c r="H173" s="229"/>
      <c r="I173" s="186"/>
      <c r="J173" s="246"/>
    </row>
    <row r="174" spans="1:10" ht="16.5" x14ac:dyDescent="0.2">
      <c r="A174" s="88" t="s">
        <v>270</v>
      </c>
      <c r="B174" s="212" t="s">
        <v>602</v>
      </c>
      <c r="C174" s="97" t="s">
        <v>1072</v>
      </c>
      <c r="D174" s="200">
        <v>1</v>
      </c>
      <c r="E174" s="248"/>
      <c r="F174" s="193"/>
      <c r="G174" s="76"/>
      <c r="H174" s="97" t="s">
        <v>62</v>
      </c>
      <c r="I174" s="194"/>
      <c r="J174" s="236">
        <f t="shared" ref="J174:J185" si="10">(IF(H174="רצוי",$Q$3,$Q$4))*(IF(G174="קיים במוצר",$Q$6,IF(G174="קיים ברכיב צד ג",$Q$7,IF(G174="דורש פיתוח",$Q$8,$Q$9))))*D174</f>
        <v>0</v>
      </c>
    </row>
    <row r="175" spans="1:10" ht="16.5" x14ac:dyDescent="0.2">
      <c r="A175" s="88" t="s">
        <v>820</v>
      </c>
      <c r="B175" s="212" t="s">
        <v>603</v>
      </c>
      <c r="C175" s="97" t="s">
        <v>1124</v>
      </c>
      <c r="D175" s="200">
        <v>1</v>
      </c>
      <c r="E175" s="248"/>
      <c r="F175" s="193"/>
      <c r="G175" s="76"/>
      <c r="H175" s="97" t="s">
        <v>62</v>
      </c>
      <c r="I175" s="194"/>
      <c r="J175" s="236">
        <f t="shared" ref="J175" si="11">(IF(H175="רצוי",$Q$3,$Q$4))*(IF(G175="קיים במוצר",$Q$6,IF(G175="קיים ברכיב צד ג",$Q$7,IF(G175="דורש פיתוח",$Q$8,$Q$9))))*D175</f>
        <v>0</v>
      </c>
    </row>
    <row r="176" spans="1:10" ht="16.5" x14ac:dyDescent="0.2">
      <c r="A176" s="88" t="s">
        <v>821</v>
      </c>
      <c r="B176" s="212" t="s">
        <v>604</v>
      </c>
      <c r="C176" s="97" t="s">
        <v>814</v>
      </c>
      <c r="D176" s="200">
        <v>1</v>
      </c>
      <c r="E176" s="248"/>
      <c r="F176" s="193"/>
      <c r="G176" s="76"/>
      <c r="H176" s="97" t="s">
        <v>62</v>
      </c>
      <c r="I176" s="194"/>
      <c r="J176" s="236">
        <f t="shared" si="10"/>
        <v>0</v>
      </c>
    </row>
    <row r="177" spans="1:10" ht="33" x14ac:dyDescent="0.3">
      <c r="A177" s="88" t="s">
        <v>822</v>
      </c>
      <c r="B177" s="212" t="s">
        <v>605</v>
      </c>
      <c r="C177" s="214" t="s">
        <v>1104</v>
      </c>
      <c r="D177" s="200">
        <v>1</v>
      </c>
      <c r="E177" s="248"/>
      <c r="F177" s="193"/>
      <c r="G177" s="76"/>
      <c r="H177" s="97" t="s">
        <v>62</v>
      </c>
      <c r="I177" s="194"/>
      <c r="J177" s="236">
        <f t="shared" si="10"/>
        <v>0</v>
      </c>
    </row>
    <row r="178" spans="1:10" ht="16.5" x14ac:dyDescent="0.2">
      <c r="A178" s="88" t="s">
        <v>823</v>
      </c>
      <c r="B178" s="212" t="s">
        <v>606</v>
      </c>
      <c r="C178" s="97" t="s">
        <v>816</v>
      </c>
      <c r="D178" s="200">
        <v>1</v>
      </c>
      <c r="E178" s="248"/>
      <c r="F178" s="193"/>
      <c r="G178" s="76"/>
      <c r="H178" s="97" t="s">
        <v>62</v>
      </c>
      <c r="I178" s="194"/>
      <c r="J178" s="236">
        <f t="shared" si="10"/>
        <v>0</v>
      </c>
    </row>
    <row r="179" spans="1:10" ht="16.5" x14ac:dyDescent="0.2">
      <c r="A179" s="88" t="s">
        <v>824</v>
      </c>
      <c r="B179" s="212" t="s">
        <v>607</v>
      </c>
      <c r="C179" s="97" t="s">
        <v>1233</v>
      </c>
      <c r="D179" s="200">
        <v>1</v>
      </c>
      <c r="E179" s="248"/>
      <c r="F179" s="193"/>
      <c r="G179" s="76"/>
      <c r="H179" s="97" t="s">
        <v>62</v>
      </c>
      <c r="I179" s="194"/>
      <c r="J179" s="236">
        <f t="shared" si="10"/>
        <v>0</v>
      </c>
    </row>
    <row r="180" spans="1:10" ht="16.5" x14ac:dyDescent="0.2">
      <c r="A180" s="88" t="s">
        <v>825</v>
      </c>
      <c r="B180" s="212" t="s">
        <v>608</v>
      </c>
      <c r="C180" s="97" t="s">
        <v>817</v>
      </c>
      <c r="D180" s="200">
        <v>1</v>
      </c>
      <c r="E180" s="248"/>
      <c r="F180" s="193"/>
      <c r="G180" s="76"/>
      <c r="H180" s="97" t="s">
        <v>62</v>
      </c>
      <c r="I180" s="194"/>
      <c r="J180" s="236">
        <f t="shared" si="10"/>
        <v>0</v>
      </c>
    </row>
    <row r="181" spans="1:10" ht="16.5" x14ac:dyDescent="0.2">
      <c r="A181" s="88" t="s">
        <v>826</v>
      </c>
      <c r="B181" s="212" t="s">
        <v>609</v>
      </c>
      <c r="C181" s="97" t="s">
        <v>1105</v>
      </c>
      <c r="D181" s="200">
        <v>1</v>
      </c>
      <c r="E181" s="248"/>
      <c r="F181" s="193"/>
      <c r="G181" s="76"/>
      <c r="H181" s="97" t="s">
        <v>62</v>
      </c>
      <c r="I181" s="194"/>
      <c r="J181" s="236">
        <f t="shared" si="10"/>
        <v>0</v>
      </c>
    </row>
    <row r="182" spans="1:10" ht="33" x14ac:dyDescent="0.2">
      <c r="A182" s="88" t="s">
        <v>827</v>
      </c>
      <c r="B182" s="212" t="s">
        <v>610</v>
      </c>
      <c r="C182" s="97" t="s">
        <v>819</v>
      </c>
      <c r="D182" s="200">
        <v>1</v>
      </c>
      <c r="E182" s="248"/>
      <c r="F182" s="193"/>
      <c r="G182" s="76"/>
      <c r="H182" s="97" t="s">
        <v>62</v>
      </c>
      <c r="I182" s="194"/>
      <c r="J182" s="236">
        <f t="shared" si="10"/>
        <v>0</v>
      </c>
    </row>
    <row r="183" spans="1:10" ht="16.5" x14ac:dyDescent="0.2">
      <c r="A183" s="88" t="s">
        <v>828</v>
      </c>
      <c r="B183" s="212" t="s">
        <v>611</v>
      </c>
      <c r="C183" s="90" t="s">
        <v>1106</v>
      </c>
      <c r="D183" s="200">
        <v>1</v>
      </c>
      <c r="E183" s="248"/>
      <c r="F183" s="193"/>
      <c r="G183" s="76"/>
      <c r="H183" s="97" t="s">
        <v>62</v>
      </c>
      <c r="I183" s="194"/>
      <c r="J183" s="236">
        <f t="shared" si="10"/>
        <v>0</v>
      </c>
    </row>
    <row r="184" spans="1:10" ht="33" x14ac:dyDescent="0.2">
      <c r="A184" s="88" t="s">
        <v>829</v>
      </c>
      <c r="B184" s="212" t="s">
        <v>612</v>
      </c>
      <c r="C184" s="90" t="s">
        <v>1107</v>
      </c>
      <c r="D184" s="200">
        <v>1</v>
      </c>
      <c r="E184" s="248"/>
      <c r="F184" s="193"/>
      <c r="G184" s="76"/>
      <c r="H184" s="97" t="s">
        <v>62</v>
      </c>
      <c r="I184" s="194"/>
      <c r="J184" s="236">
        <f t="shared" si="10"/>
        <v>0</v>
      </c>
    </row>
    <row r="185" spans="1:10" ht="16.5" x14ac:dyDescent="0.2">
      <c r="A185" s="88" t="s">
        <v>1276</v>
      </c>
      <c r="B185" s="212" t="s">
        <v>1277</v>
      </c>
      <c r="C185" s="90" t="s">
        <v>1108</v>
      </c>
      <c r="D185" s="200">
        <v>1</v>
      </c>
      <c r="E185" s="248"/>
      <c r="F185" s="193"/>
      <c r="G185" s="76"/>
      <c r="H185" s="97" t="s">
        <v>62</v>
      </c>
      <c r="I185" s="194"/>
      <c r="J185" s="236">
        <f t="shared" si="10"/>
        <v>0</v>
      </c>
    </row>
    <row r="186" spans="1:10" ht="16.5" x14ac:dyDescent="0.2">
      <c r="A186" s="215">
        <v>1.8</v>
      </c>
      <c r="B186" s="198"/>
      <c r="C186" s="202" t="s">
        <v>116</v>
      </c>
      <c r="D186" s="202"/>
      <c r="E186" s="202"/>
      <c r="F186" s="184"/>
      <c r="G186" s="184"/>
      <c r="H186" s="202"/>
      <c r="I186" s="185"/>
      <c r="J186" s="231"/>
    </row>
    <row r="187" spans="1:10" ht="16.5" x14ac:dyDescent="0.2">
      <c r="A187" s="88" t="s">
        <v>36</v>
      </c>
      <c r="B187" s="88" t="s">
        <v>633</v>
      </c>
      <c r="C187" s="92" t="s">
        <v>117</v>
      </c>
      <c r="D187" s="211"/>
      <c r="E187" s="26" t="s">
        <v>57</v>
      </c>
      <c r="F187" s="4"/>
      <c r="G187" s="186"/>
      <c r="H187" s="229"/>
      <c r="I187" s="190"/>
      <c r="J187" s="244">
        <f t="shared" ref="J187:J192" si="12">(IF(H187="רצוי",$Q$3,$Q$4))*(IF(G187="קיים במוצר",$Q$6,IF(G187="קיים ברכיב צד ג",$Q$7,IF(G187="דורש פיתוח",$Q$8,$Q$9))))</f>
        <v>0</v>
      </c>
    </row>
    <row r="188" spans="1:10" ht="33" x14ac:dyDescent="0.2">
      <c r="A188" s="88" t="s">
        <v>37</v>
      </c>
      <c r="B188" s="88" t="s">
        <v>634</v>
      </c>
      <c r="C188" s="92" t="s">
        <v>1109</v>
      </c>
      <c r="D188" s="211"/>
      <c r="E188" s="26" t="s">
        <v>57</v>
      </c>
      <c r="F188" s="4"/>
      <c r="G188" s="186"/>
      <c r="H188" s="229"/>
      <c r="I188" s="190"/>
      <c r="J188" s="244">
        <f t="shared" si="12"/>
        <v>0</v>
      </c>
    </row>
    <row r="189" spans="1:10" ht="16.5" x14ac:dyDescent="0.2">
      <c r="A189" s="88" t="s">
        <v>38</v>
      </c>
      <c r="B189" s="88" t="s">
        <v>635</v>
      </c>
      <c r="C189" s="92" t="s">
        <v>118</v>
      </c>
      <c r="D189" s="211"/>
      <c r="E189" s="26" t="s">
        <v>57</v>
      </c>
      <c r="F189" s="4"/>
      <c r="G189" s="186"/>
      <c r="H189" s="229"/>
      <c r="I189" s="190"/>
      <c r="J189" s="244">
        <f t="shared" si="12"/>
        <v>0</v>
      </c>
    </row>
    <row r="190" spans="1:10" ht="16.5" x14ac:dyDescent="0.2">
      <c r="A190" s="88" t="s">
        <v>39</v>
      </c>
      <c r="B190" s="88" t="s">
        <v>636</v>
      </c>
      <c r="C190" s="92" t="s">
        <v>120</v>
      </c>
      <c r="D190" s="211"/>
      <c r="E190" s="26" t="s">
        <v>57</v>
      </c>
      <c r="F190" s="4"/>
      <c r="G190" s="186"/>
      <c r="H190" s="229"/>
      <c r="I190" s="190"/>
      <c r="J190" s="244">
        <f t="shared" si="12"/>
        <v>0</v>
      </c>
    </row>
    <row r="191" spans="1:10" ht="16.5" x14ac:dyDescent="0.2">
      <c r="A191" s="88" t="s">
        <v>40</v>
      </c>
      <c r="B191" s="88" t="s">
        <v>637</v>
      </c>
      <c r="C191" s="92" t="s">
        <v>131</v>
      </c>
      <c r="D191" s="211"/>
      <c r="E191" s="26" t="s">
        <v>57</v>
      </c>
      <c r="F191" s="4"/>
      <c r="G191" s="186"/>
      <c r="H191" s="229"/>
      <c r="I191" s="190"/>
      <c r="J191" s="244">
        <f t="shared" si="12"/>
        <v>0</v>
      </c>
    </row>
    <row r="192" spans="1:10" ht="16.5" x14ac:dyDescent="0.2">
      <c r="A192" s="88" t="s">
        <v>41</v>
      </c>
      <c r="B192" s="88" t="s">
        <v>638</v>
      </c>
      <c r="C192" s="92" t="s">
        <v>122</v>
      </c>
      <c r="D192" s="211"/>
      <c r="E192" s="26" t="s">
        <v>57</v>
      </c>
      <c r="F192" s="4"/>
      <c r="G192" s="186"/>
      <c r="H192" s="229"/>
      <c r="I192" s="190"/>
      <c r="J192" s="244">
        <f t="shared" si="12"/>
        <v>0</v>
      </c>
    </row>
    <row r="193" spans="1:10" ht="16.5" x14ac:dyDescent="0.3">
      <c r="A193" s="88" t="s">
        <v>42</v>
      </c>
      <c r="B193" s="88" t="s">
        <v>907</v>
      </c>
      <c r="C193" s="91" t="s">
        <v>128</v>
      </c>
      <c r="D193" s="200">
        <v>1</v>
      </c>
      <c r="E193" s="201"/>
      <c r="F193" s="197"/>
      <c r="G193" s="76"/>
      <c r="H193" s="233" t="s">
        <v>62</v>
      </c>
      <c r="I193" s="189"/>
      <c r="J193" s="236">
        <f t="shared" ref="J193:J201" si="13">(IF(H193="רצוי",$Q$3,$Q$4))*(IF(G193="קיים במוצר",$Q$6,IF(G193="קיים ברכיב צד ג",$Q$7,IF(G193="דורש פיתוח",$Q$8,$Q$9))))*D193</f>
        <v>0</v>
      </c>
    </row>
    <row r="194" spans="1:10" ht="33" x14ac:dyDescent="0.2">
      <c r="A194" s="88" t="s">
        <v>43</v>
      </c>
      <c r="B194" s="88" t="s">
        <v>908</v>
      </c>
      <c r="C194" s="92" t="s">
        <v>1212</v>
      </c>
      <c r="D194" s="200">
        <v>1</v>
      </c>
      <c r="E194" s="201"/>
      <c r="F194" s="197"/>
      <c r="G194" s="76"/>
      <c r="H194" s="233" t="s">
        <v>62</v>
      </c>
      <c r="I194" s="189"/>
      <c r="J194" s="236">
        <f t="shared" si="13"/>
        <v>0</v>
      </c>
    </row>
    <row r="195" spans="1:10" ht="16.5" x14ac:dyDescent="0.2">
      <c r="A195" s="88" t="s">
        <v>44</v>
      </c>
      <c r="B195" s="88" t="s">
        <v>909</v>
      </c>
      <c r="C195" s="92" t="s">
        <v>1110</v>
      </c>
      <c r="D195" s="200">
        <v>2</v>
      </c>
      <c r="E195" s="201"/>
      <c r="F195" s="197"/>
      <c r="G195" s="76"/>
      <c r="H195" s="233" t="s">
        <v>62</v>
      </c>
      <c r="I195" s="189"/>
      <c r="J195" s="236">
        <f t="shared" si="13"/>
        <v>0</v>
      </c>
    </row>
    <row r="196" spans="1:10" ht="16.5" x14ac:dyDescent="0.3">
      <c r="A196" s="88" t="s">
        <v>45</v>
      </c>
      <c r="B196" s="88" t="s">
        <v>910</v>
      </c>
      <c r="C196" s="91" t="s">
        <v>124</v>
      </c>
      <c r="D196" s="200">
        <v>1</v>
      </c>
      <c r="E196" s="201"/>
      <c r="F196" s="197"/>
      <c r="G196" s="76"/>
      <c r="H196" s="233" t="s">
        <v>63</v>
      </c>
      <c r="I196" s="189"/>
      <c r="J196" s="236">
        <f t="shared" si="13"/>
        <v>0</v>
      </c>
    </row>
    <row r="197" spans="1:10" ht="16.5" x14ac:dyDescent="0.3">
      <c r="A197" s="88" t="s">
        <v>46</v>
      </c>
      <c r="B197" s="88" t="s">
        <v>911</v>
      </c>
      <c r="C197" s="91" t="s">
        <v>126</v>
      </c>
      <c r="D197" s="200">
        <v>1</v>
      </c>
      <c r="E197" s="201"/>
      <c r="F197" s="197"/>
      <c r="G197" s="76"/>
      <c r="H197" s="233" t="s">
        <v>63</v>
      </c>
      <c r="I197" s="189"/>
      <c r="J197" s="236">
        <f t="shared" si="13"/>
        <v>0</v>
      </c>
    </row>
    <row r="198" spans="1:10" ht="16.5" x14ac:dyDescent="0.2">
      <c r="A198" s="88" t="s">
        <v>296</v>
      </c>
      <c r="B198" s="88" t="s">
        <v>912</v>
      </c>
      <c r="C198" s="92" t="s">
        <v>595</v>
      </c>
      <c r="D198" s="200">
        <v>1</v>
      </c>
      <c r="E198" s="201"/>
      <c r="F198" s="197"/>
      <c r="G198" s="76"/>
      <c r="H198" s="233" t="s">
        <v>63</v>
      </c>
      <c r="I198" s="189"/>
      <c r="J198" s="236">
        <f t="shared" si="13"/>
        <v>0</v>
      </c>
    </row>
    <row r="199" spans="1:10" ht="16.5" x14ac:dyDescent="0.2">
      <c r="A199" s="88" t="s">
        <v>298</v>
      </c>
      <c r="B199" s="88" t="s">
        <v>913</v>
      </c>
      <c r="C199" s="92" t="s">
        <v>117</v>
      </c>
      <c r="D199" s="200">
        <v>1</v>
      </c>
      <c r="E199" s="201"/>
      <c r="F199" s="197"/>
      <c r="G199" s="76"/>
      <c r="H199" s="233" t="s">
        <v>63</v>
      </c>
      <c r="I199" s="189"/>
      <c r="J199" s="236">
        <f t="shared" si="13"/>
        <v>0</v>
      </c>
    </row>
    <row r="200" spans="1:10" ht="16.5" x14ac:dyDescent="0.2">
      <c r="A200" s="88" t="s">
        <v>300</v>
      </c>
      <c r="B200" s="88" t="s">
        <v>914</v>
      </c>
      <c r="C200" s="92" t="s">
        <v>596</v>
      </c>
      <c r="D200" s="200">
        <v>1</v>
      </c>
      <c r="E200" s="201"/>
      <c r="F200" s="197"/>
      <c r="G200" s="76"/>
      <c r="H200" s="233" t="s">
        <v>63</v>
      </c>
      <c r="I200" s="189"/>
      <c r="J200" s="236">
        <f t="shared" si="13"/>
        <v>0</v>
      </c>
    </row>
    <row r="201" spans="1:10" ht="16.5" x14ac:dyDescent="0.2">
      <c r="A201" s="88" t="s">
        <v>302</v>
      </c>
      <c r="B201" s="88" t="s">
        <v>915</v>
      </c>
      <c r="C201" s="93" t="s">
        <v>1111</v>
      </c>
      <c r="D201" s="200">
        <v>1</v>
      </c>
      <c r="E201" s="201"/>
      <c r="F201" s="197"/>
      <c r="G201" s="76"/>
      <c r="H201" s="233" t="s">
        <v>63</v>
      </c>
      <c r="I201" s="189"/>
      <c r="J201" s="236">
        <f t="shared" si="13"/>
        <v>0</v>
      </c>
    </row>
    <row r="202" spans="1:10" ht="16.5" x14ac:dyDescent="0.2">
      <c r="A202" s="198">
        <v>1.9</v>
      </c>
      <c r="B202" s="198"/>
      <c r="C202" s="202" t="s">
        <v>416</v>
      </c>
      <c r="D202" s="202"/>
      <c r="E202" s="202"/>
      <c r="F202" s="184"/>
      <c r="G202" s="184"/>
      <c r="H202" s="202"/>
      <c r="I202" s="185"/>
      <c r="J202" s="231"/>
    </row>
    <row r="203" spans="1:10" ht="16.5" x14ac:dyDescent="0.2">
      <c r="A203" s="88" t="s">
        <v>47</v>
      </c>
      <c r="B203" s="88" t="s">
        <v>640</v>
      </c>
      <c r="C203" s="90" t="s">
        <v>1234</v>
      </c>
      <c r="D203" s="200">
        <v>1</v>
      </c>
      <c r="E203" s="201"/>
      <c r="F203" s="197"/>
      <c r="G203" s="25"/>
      <c r="H203" s="234" t="s">
        <v>62</v>
      </c>
      <c r="I203" s="189"/>
      <c r="J203" s="236">
        <f t="shared" ref="J203:J237" si="14">(IF(H203="רצוי",$Q$3,$Q$4))*(IF(G203="קיים במוצר",$Q$6,IF(G203="קיים ברכיב צד ג",$Q$7,IF(G203="דורש פיתוח",$Q$8,$Q$9))))*D203</f>
        <v>0</v>
      </c>
    </row>
    <row r="204" spans="1:10" ht="16.5" x14ac:dyDescent="0.2">
      <c r="A204" s="88" t="s">
        <v>48</v>
      </c>
      <c r="B204" s="88" t="s">
        <v>641</v>
      </c>
      <c r="C204" s="90" t="s">
        <v>195</v>
      </c>
      <c r="D204" s="200">
        <v>1</v>
      </c>
      <c r="E204" s="201"/>
      <c r="F204" s="197"/>
      <c r="G204" s="25"/>
      <c r="H204" s="234" t="s">
        <v>62</v>
      </c>
      <c r="I204" s="189"/>
      <c r="J204" s="236">
        <f t="shared" si="14"/>
        <v>0</v>
      </c>
    </row>
    <row r="205" spans="1:10" ht="16.5" x14ac:dyDescent="0.2">
      <c r="A205" s="88" t="s">
        <v>49</v>
      </c>
      <c r="B205" s="88" t="s">
        <v>642</v>
      </c>
      <c r="C205" s="90" t="s">
        <v>196</v>
      </c>
      <c r="D205" s="200">
        <v>1</v>
      </c>
      <c r="E205" s="201"/>
      <c r="F205" s="197"/>
      <c r="G205" s="25"/>
      <c r="H205" s="234" t="s">
        <v>63</v>
      </c>
      <c r="I205" s="189"/>
      <c r="J205" s="236">
        <f t="shared" si="14"/>
        <v>0</v>
      </c>
    </row>
    <row r="206" spans="1:10" ht="16.5" x14ac:dyDescent="0.2">
      <c r="A206" s="88" t="s">
        <v>50</v>
      </c>
      <c r="B206" s="88" t="s">
        <v>643</v>
      </c>
      <c r="C206" s="90" t="s">
        <v>197</v>
      </c>
      <c r="D206" s="200">
        <v>1</v>
      </c>
      <c r="E206" s="201"/>
      <c r="F206" s="197"/>
      <c r="G206" s="25"/>
      <c r="H206" s="234" t="s">
        <v>62</v>
      </c>
      <c r="I206" s="189"/>
      <c r="J206" s="236">
        <f t="shared" si="14"/>
        <v>0</v>
      </c>
    </row>
    <row r="207" spans="1:10" ht="16.5" x14ac:dyDescent="0.2">
      <c r="A207" s="88" t="s">
        <v>51</v>
      </c>
      <c r="B207" s="88" t="s">
        <v>916</v>
      </c>
      <c r="C207" s="90" t="s">
        <v>198</v>
      </c>
      <c r="D207" s="200">
        <v>1</v>
      </c>
      <c r="E207" s="201"/>
      <c r="F207" s="197"/>
      <c r="G207" s="25"/>
      <c r="H207" s="234" t="s">
        <v>62</v>
      </c>
      <c r="I207" s="189"/>
      <c r="J207" s="236">
        <f t="shared" si="14"/>
        <v>0</v>
      </c>
    </row>
    <row r="208" spans="1:10" ht="16.5" x14ac:dyDescent="0.2">
      <c r="A208" s="88" t="s">
        <v>52</v>
      </c>
      <c r="B208" s="88" t="s">
        <v>917</v>
      </c>
      <c r="C208" s="90" t="s">
        <v>200</v>
      </c>
      <c r="D208" s="200">
        <v>1</v>
      </c>
      <c r="E208" s="201"/>
      <c r="F208" s="197"/>
      <c r="G208" s="25"/>
      <c r="H208" s="234" t="s">
        <v>62</v>
      </c>
      <c r="I208" s="189"/>
      <c r="J208" s="236">
        <f t="shared" si="14"/>
        <v>0</v>
      </c>
    </row>
    <row r="209" spans="1:10" ht="16.5" x14ac:dyDescent="0.2">
      <c r="A209" s="88" t="s">
        <v>53</v>
      </c>
      <c r="B209" s="88" t="s">
        <v>918</v>
      </c>
      <c r="C209" s="90" t="s">
        <v>202</v>
      </c>
      <c r="D209" s="200">
        <v>1</v>
      </c>
      <c r="E209" s="201"/>
      <c r="F209" s="197"/>
      <c r="G209" s="25"/>
      <c r="H209" s="234" t="s">
        <v>62</v>
      </c>
      <c r="I209" s="189"/>
      <c r="J209" s="236">
        <f t="shared" si="14"/>
        <v>0</v>
      </c>
    </row>
    <row r="210" spans="1:10" ht="16.5" x14ac:dyDescent="0.2">
      <c r="A210" s="88" t="s">
        <v>54</v>
      </c>
      <c r="B210" s="88" t="s">
        <v>919</v>
      </c>
      <c r="C210" s="90" t="s">
        <v>204</v>
      </c>
      <c r="D210" s="200">
        <v>1</v>
      </c>
      <c r="E210" s="201"/>
      <c r="F210" s="197"/>
      <c r="G210" s="25"/>
      <c r="H210" s="234" t="s">
        <v>62</v>
      </c>
      <c r="I210" s="189"/>
      <c r="J210" s="236">
        <f t="shared" si="14"/>
        <v>0</v>
      </c>
    </row>
    <row r="211" spans="1:10" ht="16.5" x14ac:dyDescent="0.2">
      <c r="A211" s="88" t="s">
        <v>326</v>
      </c>
      <c r="B211" s="88" t="s">
        <v>920</v>
      </c>
      <c r="C211" s="90" t="s">
        <v>206</v>
      </c>
      <c r="D211" s="200">
        <v>1</v>
      </c>
      <c r="E211" s="201"/>
      <c r="F211" s="197"/>
      <c r="G211" s="25"/>
      <c r="H211" s="234" t="s">
        <v>62</v>
      </c>
      <c r="I211" s="189"/>
      <c r="J211" s="236">
        <f t="shared" si="14"/>
        <v>0</v>
      </c>
    </row>
    <row r="212" spans="1:10" ht="16.5" x14ac:dyDescent="0.2">
      <c r="A212" s="88" t="s">
        <v>328</v>
      </c>
      <c r="B212" s="88" t="s">
        <v>921</v>
      </c>
      <c r="C212" s="90" t="s">
        <v>208</v>
      </c>
      <c r="D212" s="200">
        <v>1</v>
      </c>
      <c r="E212" s="201"/>
      <c r="F212" s="197"/>
      <c r="G212" s="25"/>
      <c r="H212" s="234" t="s">
        <v>62</v>
      </c>
      <c r="I212" s="189"/>
      <c r="J212" s="236">
        <f t="shared" si="14"/>
        <v>0</v>
      </c>
    </row>
    <row r="213" spans="1:10" ht="16.5" x14ac:dyDescent="0.2">
      <c r="A213" s="88" t="s">
        <v>329</v>
      </c>
      <c r="B213" s="88" t="s">
        <v>922</v>
      </c>
      <c r="C213" s="90" t="s">
        <v>210</v>
      </c>
      <c r="D213" s="200">
        <v>1</v>
      </c>
      <c r="E213" s="201"/>
      <c r="F213" s="197"/>
      <c r="G213" s="25"/>
      <c r="H213" s="234" t="s">
        <v>62</v>
      </c>
      <c r="I213" s="189"/>
      <c r="J213" s="236">
        <f t="shared" si="14"/>
        <v>0</v>
      </c>
    </row>
    <row r="214" spans="1:10" ht="16.5" x14ac:dyDescent="0.2">
      <c r="A214" s="88" t="s">
        <v>331</v>
      </c>
      <c r="B214" s="88" t="s">
        <v>923</v>
      </c>
      <c r="C214" s="90" t="s">
        <v>212</v>
      </c>
      <c r="D214" s="200">
        <v>1</v>
      </c>
      <c r="E214" s="201"/>
      <c r="F214" s="197"/>
      <c r="G214" s="25"/>
      <c r="H214" s="234" t="s">
        <v>62</v>
      </c>
      <c r="I214" s="189"/>
      <c r="J214" s="236">
        <f t="shared" si="14"/>
        <v>0</v>
      </c>
    </row>
    <row r="215" spans="1:10" ht="16.5" x14ac:dyDescent="0.2">
      <c r="A215" s="88" t="s">
        <v>332</v>
      </c>
      <c r="B215" s="88" t="s">
        <v>924</v>
      </c>
      <c r="C215" s="90" t="s">
        <v>418</v>
      </c>
      <c r="D215" s="200">
        <v>1</v>
      </c>
      <c r="E215" s="201"/>
      <c r="F215" s="197"/>
      <c r="G215" s="25"/>
      <c r="H215" s="234" t="s">
        <v>62</v>
      </c>
      <c r="I215" s="189"/>
      <c r="J215" s="236">
        <f t="shared" si="14"/>
        <v>0</v>
      </c>
    </row>
    <row r="216" spans="1:10" ht="16.5" x14ac:dyDescent="0.2">
      <c r="A216" s="88" t="s">
        <v>334</v>
      </c>
      <c r="B216" s="88" t="s">
        <v>925</v>
      </c>
      <c r="C216" s="90" t="s">
        <v>215</v>
      </c>
      <c r="D216" s="200">
        <v>1</v>
      </c>
      <c r="E216" s="201"/>
      <c r="F216" s="197"/>
      <c r="G216" s="25"/>
      <c r="H216" s="234" t="s">
        <v>62</v>
      </c>
      <c r="I216" s="189"/>
      <c r="J216" s="236">
        <f t="shared" si="14"/>
        <v>0</v>
      </c>
    </row>
    <row r="217" spans="1:10" ht="16.5" x14ac:dyDescent="0.2">
      <c r="A217" s="88" t="s">
        <v>336</v>
      </c>
      <c r="B217" s="88" t="s">
        <v>926</v>
      </c>
      <c r="C217" s="90" t="s">
        <v>217</v>
      </c>
      <c r="D217" s="200">
        <v>1</v>
      </c>
      <c r="E217" s="201"/>
      <c r="F217" s="197"/>
      <c r="G217" s="25"/>
      <c r="H217" s="234" t="s">
        <v>62</v>
      </c>
      <c r="I217" s="189"/>
      <c r="J217" s="236">
        <f t="shared" si="14"/>
        <v>0</v>
      </c>
    </row>
    <row r="218" spans="1:10" ht="33" x14ac:dyDescent="0.2">
      <c r="A218" s="88" t="s">
        <v>338</v>
      </c>
      <c r="B218" s="88" t="s">
        <v>927</v>
      </c>
      <c r="C218" s="90" t="s">
        <v>219</v>
      </c>
      <c r="D218" s="200">
        <v>1</v>
      </c>
      <c r="E218" s="201"/>
      <c r="F218" s="197"/>
      <c r="G218" s="25"/>
      <c r="H218" s="234" t="s">
        <v>62</v>
      </c>
      <c r="I218" s="189"/>
      <c r="J218" s="236">
        <f t="shared" si="14"/>
        <v>0</v>
      </c>
    </row>
    <row r="219" spans="1:10" ht="16.5" x14ac:dyDescent="0.2">
      <c r="A219" s="88" t="s">
        <v>340</v>
      </c>
      <c r="B219" s="88" t="s">
        <v>928</v>
      </c>
      <c r="C219" s="90" t="s">
        <v>221</v>
      </c>
      <c r="D219" s="200">
        <v>1</v>
      </c>
      <c r="E219" s="201"/>
      <c r="F219" s="197"/>
      <c r="G219" s="25"/>
      <c r="H219" s="234" t="s">
        <v>62</v>
      </c>
      <c r="I219" s="189"/>
      <c r="J219" s="236">
        <f t="shared" si="14"/>
        <v>0</v>
      </c>
    </row>
    <row r="220" spans="1:10" ht="31.5" x14ac:dyDescent="0.25">
      <c r="A220" s="88" t="s">
        <v>649</v>
      </c>
      <c r="B220" s="88" t="s">
        <v>929</v>
      </c>
      <c r="C220" s="216" t="s">
        <v>1278</v>
      </c>
      <c r="D220" s="200">
        <v>1</v>
      </c>
      <c r="E220" s="201"/>
      <c r="F220" s="197"/>
      <c r="G220" s="25"/>
      <c r="H220" s="234" t="s">
        <v>62</v>
      </c>
      <c r="I220" s="189"/>
      <c r="J220" s="236">
        <f t="shared" si="14"/>
        <v>0</v>
      </c>
    </row>
    <row r="221" spans="1:10" ht="33" x14ac:dyDescent="0.2">
      <c r="A221" s="88" t="s">
        <v>650</v>
      </c>
      <c r="B221" s="88" t="s">
        <v>930</v>
      </c>
      <c r="C221" s="90" t="s">
        <v>1279</v>
      </c>
      <c r="D221" s="200">
        <v>1</v>
      </c>
      <c r="E221" s="201"/>
      <c r="F221" s="197"/>
      <c r="G221" s="25"/>
      <c r="H221" s="234" t="s">
        <v>62</v>
      </c>
      <c r="I221" s="189"/>
      <c r="J221" s="236">
        <f t="shared" si="14"/>
        <v>0</v>
      </c>
    </row>
    <row r="222" spans="1:10" ht="16.5" x14ac:dyDescent="0.2">
      <c r="A222" s="88" t="s">
        <v>651</v>
      </c>
      <c r="B222" s="88" t="s">
        <v>931</v>
      </c>
      <c r="C222" s="90" t="s">
        <v>225</v>
      </c>
      <c r="D222" s="200">
        <v>1</v>
      </c>
      <c r="E222" s="201"/>
      <c r="F222" s="197"/>
      <c r="G222" s="25"/>
      <c r="H222" s="234" t="s">
        <v>62</v>
      </c>
      <c r="I222" s="189"/>
      <c r="J222" s="236">
        <f t="shared" si="14"/>
        <v>0</v>
      </c>
    </row>
    <row r="223" spans="1:10" ht="16.5" x14ac:dyDescent="0.2">
      <c r="A223" s="88" t="s">
        <v>652</v>
      </c>
      <c r="B223" s="88" t="s">
        <v>932</v>
      </c>
      <c r="C223" s="90" t="s">
        <v>227</v>
      </c>
      <c r="D223" s="200">
        <v>1</v>
      </c>
      <c r="E223" s="201"/>
      <c r="F223" s="197"/>
      <c r="G223" s="25"/>
      <c r="H223" s="234" t="s">
        <v>62</v>
      </c>
      <c r="I223" s="189"/>
      <c r="J223" s="236">
        <f t="shared" si="14"/>
        <v>0</v>
      </c>
    </row>
    <row r="224" spans="1:10" ht="16.5" x14ac:dyDescent="0.2">
      <c r="A224" s="88" t="s">
        <v>653</v>
      </c>
      <c r="B224" s="88" t="s">
        <v>933</v>
      </c>
      <c r="C224" s="90" t="s">
        <v>229</v>
      </c>
      <c r="D224" s="200">
        <v>1</v>
      </c>
      <c r="E224" s="201"/>
      <c r="F224" s="197"/>
      <c r="G224" s="25"/>
      <c r="H224" s="234" t="s">
        <v>62</v>
      </c>
      <c r="I224" s="189"/>
      <c r="J224" s="236">
        <f t="shared" si="14"/>
        <v>0</v>
      </c>
    </row>
    <row r="225" spans="1:10" ht="57.75" customHeight="1" x14ac:dyDescent="0.2">
      <c r="A225" s="88" t="s">
        <v>654</v>
      </c>
      <c r="B225" s="88" t="s">
        <v>934</v>
      </c>
      <c r="C225" s="90" t="s">
        <v>231</v>
      </c>
      <c r="D225" s="200">
        <v>1</v>
      </c>
      <c r="E225" s="201"/>
      <c r="F225" s="197"/>
      <c r="G225" s="25"/>
      <c r="H225" s="234" t="s">
        <v>62</v>
      </c>
      <c r="I225" s="189"/>
      <c r="J225" s="236">
        <f t="shared" si="14"/>
        <v>0</v>
      </c>
    </row>
    <row r="226" spans="1:10" ht="16.5" x14ac:dyDescent="0.2">
      <c r="A226" s="88" t="s">
        <v>655</v>
      </c>
      <c r="B226" s="88" t="s">
        <v>935</v>
      </c>
      <c r="C226" s="90" t="s">
        <v>233</v>
      </c>
      <c r="D226" s="200">
        <v>1</v>
      </c>
      <c r="E226" s="201"/>
      <c r="F226" s="197"/>
      <c r="G226" s="25"/>
      <c r="H226" s="234" t="s">
        <v>62</v>
      </c>
      <c r="I226" s="189"/>
      <c r="J226" s="236">
        <f t="shared" si="14"/>
        <v>0</v>
      </c>
    </row>
    <row r="227" spans="1:10" ht="16.5" x14ac:dyDescent="0.2">
      <c r="A227" s="88" t="s">
        <v>656</v>
      </c>
      <c r="B227" s="88" t="s">
        <v>936</v>
      </c>
      <c r="C227" s="90" t="s">
        <v>235</v>
      </c>
      <c r="D227" s="200">
        <v>1</v>
      </c>
      <c r="E227" s="201"/>
      <c r="F227" s="197"/>
      <c r="G227" s="25"/>
      <c r="H227" s="234" t="s">
        <v>63</v>
      </c>
      <c r="I227" s="189"/>
      <c r="J227" s="236">
        <f t="shared" si="14"/>
        <v>0</v>
      </c>
    </row>
    <row r="228" spans="1:10" ht="16.5" x14ac:dyDescent="0.2">
      <c r="A228" s="88" t="s">
        <v>657</v>
      </c>
      <c r="B228" s="88" t="s">
        <v>937</v>
      </c>
      <c r="C228" s="90" t="s">
        <v>237</v>
      </c>
      <c r="D228" s="200">
        <v>1</v>
      </c>
      <c r="E228" s="201"/>
      <c r="F228" s="197"/>
      <c r="G228" s="25"/>
      <c r="H228" s="234" t="s">
        <v>62</v>
      </c>
      <c r="I228" s="189"/>
      <c r="J228" s="236">
        <f t="shared" si="14"/>
        <v>0</v>
      </c>
    </row>
    <row r="229" spans="1:10" ht="16.5" x14ac:dyDescent="0.2">
      <c r="A229" s="88" t="s">
        <v>658</v>
      </c>
      <c r="B229" s="88" t="s">
        <v>938</v>
      </c>
      <c r="C229" s="90" t="s">
        <v>239</v>
      </c>
      <c r="D229" s="200">
        <v>1</v>
      </c>
      <c r="E229" s="201"/>
      <c r="F229" s="197"/>
      <c r="G229" s="25"/>
      <c r="H229" s="234" t="s">
        <v>62</v>
      </c>
      <c r="I229" s="189"/>
      <c r="J229" s="236">
        <f t="shared" si="14"/>
        <v>0</v>
      </c>
    </row>
    <row r="230" spans="1:10" ht="16.5" x14ac:dyDescent="0.2">
      <c r="A230" s="88" t="s">
        <v>659</v>
      </c>
      <c r="B230" s="88" t="s">
        <v>939</v>
      </c>
      <c r="C230" s="90" t="s">
        <v>1256</v>
      </c>
      <c r="D230" s="200">
        <v>1</v>
      </c>
      <c r="E230" s="201"/>
      <c r="F230" s="197"/>
      <c r="G230" s="25"/>
      <c r="H230" s="234" t="s">
        <v>62</v>
      </c>
      <c r="I230" s="189"/>
      <c r="J230" s="236">
        <f t="shared" si="14"/>
        <v>0</v>
      </c>
    </row>
    <row r="231" spans="1:10" ht="16.5" x14ac:dyDescent="0.2">
      <c r="A231" s="88" t="s">
        <v>660</v>
      </c>
      <c r="B231" s="88" t="s">
        <v>940</v>
      </c>
      <c r="C231" s="90" t="s">
        <v>242</v>
      </c>
      <c r="D231" s="200">
        <v>1</v>
      </c>
      <c r="E231" s="201"/>
      <c r="F231" s="197"/>
      <c r="G231" s="25"/>
      <c r="H231" s="234" t="s">
        <v>63</v>
      </c>
      <c r="I231" s="189"/>
      <c r="J231" s="236">
        <f t="shared" si="14"/>
        <v>0</v>
      </c>
    </row>
    <row r="232" spans="1:10" ht="16.5" x14ac:dyDescent="0.2">
      <c r="A232" s="88" t="s">
        <v>661</v>
      </c>
      <c r="B232" s="88" t="s">
        <v>941</v>
      </c>
      <c r="C232" s="90" t="s">
        <v>244</v>
      </c>
      <c r="D232" s="200">
        <v>2</v>
      </c>
      <c r="E232" s="201"/>
      <c r="F232" s="197"/>
      <c r="G232" s="25"/>
      <c r="H232" s="234" t="s">
        <v>63</v>
      </c>
      <c r="I232" s="189"/>
      <c r="J232" s="236">
        <f t="shared" si="14"/>
        <v>0</v>
      </c>
    </row>
    <row r="233" spans="1:10" ht="16.5" x14ac:dyDescent="0.2">
      <c r="A233" s="88" t="s">
        <v>662</v>
      </c>
      <c r="B233" s="88" t="s">
        <v>942</v>
      </c>
      <c r="C233" s="90" t="s">
        <v>246</v>
      </c>
      <c r="D233" s="200">
        <v>1</v>
      </c>
      <c r="E233" s="201"/>
      <c r="F233" s="197"/>
      <c r="G233" s="25"/>
      <c r="H233" s="234" t="s">
        <v>62</v>
      </c>
      <c r="I233" s="189"/>
      <c r="J233" s="236">
        <f t="shared" si="14"/>
        <v>0</v>
      </c>
    </row>
    <row r="234" spans="1:10" ht="16.5" x14ac:dyDescent="0.2">
      <c r="A234" s="88" t="s">
        <v>663</v>
      </c>
      <c r="B234" s="88" t="s">
        <v>943</v>
      </c>
      <c r="C234" s="90" t="s">
        <v>247</v>
      </c>
      <c r="D234" s="200">
        <v>2</v>
      </c>
      <c r="E234" s="201"/>
      <c r="F234" s="197"/>
      <c r="G234" s="25"/>
      <c r="H234" s="234" t="s">
        <v>62</v>
      </c>
      <c r="I234" s="189"/>
      <c r="J234" s="236">
        <f t="shared" si="14"/>
        <v>0</v>
      </c>
    </row>
    <row r="235" spans="1:10" ht="16.5" x14ac:dyDescent="0.2">
      <c r="A235" s="88" t="s">
        <v>664</v>
      </c>
      <c r="B235" s="88" t="s">
        <v>944</v>
      </c>
      <c r="C235" s="90" t="s">
        <v>248</v>
      </c>
      <c r="D235" s="200">
        <v>1</v>
      </c>
      <c r="E235" s="201"/>
      <c r="F235" s="197"/>
      <c r="G235" s="25"/>
      <c r="H235" s="234" t="s">
        <v>62</v>
      </c>
      <c r="I235" s="189"/>
      <c r="J235" s="236">
        <f t="shared" si="14"/>
        <v>0</v>
      </c>
    </row>
    <row r="236" spans="1:10" ht="16.5" x14ac:dyDescent="0.2">
      <c r="A236" s="88" t="s">
        <v>665</v>
      </c>
      <c r="B236" s="88" t="s">
        <v>945</v>
      </c>
      <c r="C236" s="90" t="s">
        <v>249</v>
      </c>
      <c r="D236" s="200">
        <v>1</v>
      </c>
      <c r="E236" s="201"/>
      <c r="F236" s="197"/>
      <c r="G236" s="25"/>
      <c r="H236" s="234" t="s">
        <v>63</v>
      </c>
      <c r="I236" s="189"/>
      <c r="J236" s="236">
        <f t="shared" si="14"/>
        <v>0</v>
      </c>
    </row>
    <row r="237" spans="1:10" ht="16.5" x14ac:dyDescent="0.2">
      <c r="A237" s="88" t="s">
        <v>666</v>
      </c>
      <c r="B237" s="88" t="s">
        <v>946</v>
      </c>
      <c r="C237" s="90" t="s">
        <v>639</v>
      </c>
      <c r="D237" s="200">
        <v>1</v>
      </c>
      <c r="E237" s="201"/>
      <c r="F237" s="197"/>
      <c r="G237" s="25"/>
      <c r="H237" s="234" t="s">
        <v>63</v>
      </c>
      <c r="I237" s="189"/>
      <c r="J237" s="236">
        <f t="shared" si="14"/>
        <v>0</v>
      </c>
    </row>
    <row r="238" spans="1:10" ht="16.5" x14ac:dyDescent="0.2">
      <c r="A238" s="198">
        <v>1.1000000000000001</v>
      </c>
      <c r="B238" s="198"/>
      <c r="C238" s="202" t="s">
        <v>287</v>
      </c>
      <c r="D238" s="202"/>
      <c r="E238" s="202"/>
      <c r="F238" s="184"/>
      <c r="G238" s="184"/>
      <c r="H238" s="202"/>
      <c r="I238" s="185"/>
      <c r="J238" s="231"/>
    </row>
    <row r="239" spans="1:10" ht="16.5" x14ac:dyDescent="0.2">
      <c r="A239" s="86" t="s">
        <v>343</v>
      </c>
      <c r="B239" s="86" t="s">
        <v>645</v>
      </c>
      <c r="C239" s="90" t="s">
        <v>288</v>
      </c>
      <c r="D239" s="207"/>
      <c r="E239" s="26" t="s">
        <v>57</v>
      </c>
      <c r="F239" s="4"/>
      <c r="G239" s="186"/>
      <c r="H239" s="229"/>
      <c r="I239" s="190"/>
      <c r="J239" s="244">
        <f>(IF(H239="רצוי",$Q$3,$Q$4))*(IF(G239="קיים במוצר",$Q$6,IF(G239="קיים ברכיב צד ג",$Q$7,IF(G239="דורש פיתוח",$Q$8,$Q$9))))</f>
        <v>0</v>
      </c>
    </row>
    <row r="240" spans="1:10" ht="16.5" x14ac:dyDescent="0.2">
      <c r="A240" s="86" t="s">
        <v>344</v>
      </c>
      <c r="B240" s="86" t="s">
        <v>646</v>
      </c>
      <c r="C240" s="90" t="s">
        <v>289</v>
      </c>
      <c r="D240" s="207"/>
      <c r="E240" s="26" t="s">
        <v>57</v>
      </c>
      <c r="F240" s="4"/>
      <c r="G240" s="186"/>
      <c r="H240" s="229"/>
      <c r="I240" s="190"/>
      <c r="J240" s="244">
        <f>(IF(H240="רצוי",$Q$3,$Q$4))*(IF(G240="קיים במוצר",$Q$6,IF(G240="קיים ברכיב צד ג",$Q$7,IF(G240="דורש פיתוח",$Q$8,$Q$9))))</f>
        <v>0</v>
      </c>
    </row>
    <row r="241" spans="1:10" ht="16.5" x14ac:dyDescent="0.2">
      <c r="A241" s="86" t="s">
        <v>345</v>
      </c>
      <c r="B241" s="86" t="s">
        <v>647</v>
      </c>
      <c r="C241" s="90" t="s">
        <v>290</v>
      </c>
      <c r="D241" s="207"/>
      <c r="E241" s="26" t="s">
        <v>57</v>
      </c>
      <c r="F241" s="4"/>
      <c r="G241" s="186"/>
      <c r="H241" s="229"/>
      <c r="I241" s="190"/>
      <c r="J241" s="244">
        <f>(IF(H241="רצוי",$Q$3,$Q$4))*(IF(G241="קיים במוצר",$Q$6,IF(G241="קיים ברכיב צד ג",$Q$7,IF(G241="דורש פיתוח",$Q$8,$Q$9))))</f>
        <v>0</v>
      </c>
    </row>
    <row r="242" spans="1:10" ht="16.5" x14ac:dyDescent="0.2">
      <c r="A242" s="86" t="s">
        <v>667</v>
      </c>
      <c r="B242" s="86" t="s">
        <v>648</v>
      </c>
      <c r="C242" s="90" t="s">
        <v>291</v>
      </c>
      <c r="D242" s="207"/>
      <c r="E242" s="26" t="s">
        <v>57</v>
      </c>
      <c r="F242" s="4"/>
      <c r="G242" s="186"/>
      <c r="H242" s="229"/>
      <c r="I242" s="190"/>
      <c r="J242" s="244">
        <f>(IF(H242="רצוי",$Q$3,$Q$4))*(IF(G242="קיים במוצר",$Q$6,IF(G242="קיים ברכיב צד ג",$Q$7,IF(G242="דורש פיתוח",$Q$8,$Q$9))))</f>
        <v>0</v>
      </c>
    </row>
    <row r="243" spans="1:10" ht="33" x14ac:dyDescent="0.2">
      <c r="A243" s="86" t="s">
        <v>668</v>
      </c>
      <c r="B243" s="86" t="s">
        <v>947</v>
      </c>
      <c r="C243" s="90" t="s">
        <v>1112</v>
      </c>
      <c r="D243" s="200">
        <v>1</v>
      </c>
      <c r="E243" s="201"/>
      <c r="F243" s="197"/>
      <c r="G243" s="25"/>
      <c r="H243" s="234" t="s">
        <v>62</v>
      </c>
      <c r="I243" s="189"/>
      <c r="J243" s="236">
        <f t="shared" ref="J243:J285" si="15">(IF(H243="רצוי",$Q$3,$Q$4))*(IF(G243="קיים במוצר",$Q$6,IF(G243="קיים ברכיב צד ג",$Q$7,IF(G243="דורש פיתוח",$Q$8,$Q$9))))*D243</f>
        <v>0</v>
      </c>
    </row>
    <row r="244" spans="1:10" ht="16.5" x14ac:dyDescent="0.2">
      <c r="A244" s="86" t="s">
        <v>669</v>
      </c>
      <c r="B244" s="86" t="s">
        <v>948</v>
      </c>
      <c r="C244" s="90" t="s">
        <v>292</v>
      </c>
      <c r="D244" s="200">
        <v>1</v>
      </c>
      <c r="E244" s="201"/>
      <c r="F244" s="197"/>
      <c r="G244" s="25"/>
      <c r="H244" s="234" t="s">
        <v>62</v>
      </c>
      <c r="I244" s="189"/>
      <c r="J244" s="236">
        <f t="shared" si="15"/>
        <v>0</v>
      </c>
    </row>
    <row r="245" spans="1:10" ht="16.5" x14ac:dyDescent="0.2">
      <c r="A245" s="86" t="s">
        <v>670</v>
      </c>
      <c r="B245" s="86" t="s">
        <v>949</v>
      </c>
      <c r="C245" s="90" t="s">
        <v>293</v>
      </c>
      <c r="D245" s="200">
        <v>1</v>
      </c>
      <c r="E245" s="201"/>
      <c r="F245" s="197"/>
      <c r="G245" s="25"/>
      <c r="H245" s="234" t="s">
        <v>62</v>
      </c>
      <c r="I245" s="189"/>
      <c r="J245" s="236">
        <f t="shared" si="15"/>
        <v>0</v>
      </c>
    </row>
    <row r="246" spans="1:10" ht="16.5" x14ac:dyDescent="0.2">
      <c r="A246" s="86" t="s">
        <v>671</v>
      </c>
      <c r="B246" s="86" t="s">
        <v>950</v>
      </c>
      <c r="C246" s="90" t="s">
        <v>294</v>
      </c>
      <c r="D246" s="200">
        <v>1</v>
      </c>
      <c r="E246" s="201"/>
      <c r="F246" s="197"/>
      <c r="G246" s="25"/>
      <c r="H246" s="234" t="s">
        <v>62</v>
      </c>
      <c r="I246" s="189"/>
      <c r="J246" s="236">
        <f t="shared" si="15"/>
        <v>0</v>
      </c>
    </row>
    <row r="247" spans="1:10" ht="16.5" x14ac:dyDescent="0.2">
      <c r="A247" s="86" t="s">
        <v>672</v>
      </c>
      <c r="B247" s="86" t="s">
        <v>951</v>
      </c>
      <c r="C247" s="90" t="s">
        <v>299</v>
      </c>
      <c r="D247" s="200">
        <v>1</v>
      </c>
      <c r="E247" s="201"/>
      <c r="F247" s="197"/>
      <c r="G247" s="25"/>
      <c r="H247" s="234" t="s">
        <v>62</v>
      </c>
      <c r="I247" s="189"/>
      <c r="J247" s="236">
        <f t="shared" si="15"/>
        <v>0</v>
      </c>
    </row>
    <row r="248" spans="1:10" ht="16.5" x14ac:dyDescent="0.2">
      <c r="A248" s="86" t="s">
        <v>673</v>
      </c>
      <c r="B248" s="86" t="s">
        <v>952</v>
      </c>
      <c r="C248" s="90" t="s">
        <v>295</v>
      </c>
      <c r="D248" s="200">
        <v>1</v>
      </c>
      <c r="E248" s="201"/>
      <c r="F248" s="197"/>
      <c r="G248" s="25"/>
      <c r="H248" s="234" t="s">
        <v>62</v>
      </c>
      <c r="I248" s="189"/>
      <c r="J248" s="236">
        <f t="shared" si="15"/>
        <v>0</v>
      </c>
    </row>
    <row r="249" spans="1:10" ht="49.5" x14ac:dyDescent="0.2">
      <c r="A249" s="86" t="s">
        <v>674</v>
      </c>
      <c r="B249" s="86" t="s">
        <v>953</v>
      </c>
      <c r="C249" s="90" t="s">
        <v>1113</v>
      </c>
      <c r="D249" s="200">
        <v>1</v>
      </c>
      <c r="E249" s="201"/>
      <c r="F249" s="197"/>
      <c r="G249" s="25"/>
      <c r="H249" s="234" t="s">
        <v>62</v>
      </c>
      <c r="I249" s="189"/>
      <c r="J249" s="236">
        <f t="shared" si="15"/>
        <v>0</v>
      </c>
    </row>
    <row r="250" spans="1:10" ht="16.5" x14ac:dyDescent="0.2">
      <c r="A250" s="86" t="s">
        <v>675</v>
      </c>
      <c r="B250" s="86" t="s">
        <v>954</v>
      </c>
      <c r="C250" s="90" t="s">
        <v>297</v>
      </c>
      <c r="D250" s="200">
        <v>1</v>
      </c>
      <c r="E250" s="201"/>
      <c r="F250" s="197"/>
      <c r="G250" s="25"/>
      <c r="H250" s="234" t="s">
        <v>62</v>
      </c>
      <c r="I250" s="189"/>
      <c r="J250" s="236">
        <f t="shared" si="15"/>
        <v>0</v>
      </c>
    </row>
    <row r="251" spans="1:10" ht="16.5" x14ac:dyDescent="0.2">
      <c r="A251" s="86" t="s">
        <v>676</v>
      </c>
      <c r="B251" s="86" t="s">
        <v>955</v>
      </c>
      <c r="C251" s="90" t="s">
        <v>301</v>
      </c>
      <c r="D251" s="200">
        <v>1</v>
      </c>
      <c r="E251" s="201"/>
      <c r="F251" s="197"/>
      <c r="G251" s="25"/>
      <c r="H251" s="234" t="s">
        <v>62</v>
      </c>
      <c r="I251" s="189"/>
      <c r="J251" s="236">
        <f t="shared" si="15"/>
        <v>0</v>
      </c>
    </row>
    <row r="252" spans="1:10" ht="16.5" x14ac:dyDescent="0.2">
      <c r="A252" s="86" t="s">
        <v>677</v>
      </c>
      <c r="B252" s="86" t="s">
        <v>956</v>
      </c>
      <c r="C252" s="90" t="s">
        <v>426</v>
      </c>
      <c r="D252" s="200">
        <v>1</v>
      </c>
      <c r="E252" s="201"/>
      <c r="F252" s="197"/>
      <c r="G252" s="25"/>
      <c r="H252" s="234" t="s">
        <v>62</v>
      </c>
      <c r="I252" s="189"/>
      <c r="J252" s="236">
        <f t="shared" si="15"/>
        <v>0</v>
      </c>
    </row>
    <row r="253" spans="1:10" ht="33" x14ac:dyDescent="0.2">
      <c r="A253" s="86" t="s">
        <v>678</v>
      </c>
      <c r="B253" s="86" t="s">
        <v>957</v>
      </c>
      <c r="C253" s="90" t="s">
        <v>303</v>
      </c>
      <c r="D253" s="200">
        <v>1</v>
      </c>
      <c r="E253" s="201"/>
      <c r="F253" s="197"/>
      <c r="G253" s="25"/>
      <c r="H253" s="234" t="s">
        <v>62</v>
      </c>
      <c r="I253" s="189"/>
      <c r="J253" s="236">
        <f t="shared" si="15"/>
        <v>0</v>
      </c>
    </row>
    <row r="254" spans="1:10" ht="16.5" x14ac:dyDescent="0.2">
      <c r="A254" s="86" t="s">
        <v>679</v>
      </c>
      <c r="B254" s="86" t="s">
        <v>958</v>
      </c>
      <c r="C254" s="90" t="s">
        <v>304</v>
      </c>
      <c r="D254" s="200">
        <v>1</v>
      </c>
      <c r="E254" s="201"/>
      <c r="F254" s="197"/>
      <c r="G254" s="25"/>
      <c r="H254" s="234" t="s">
        <v>62</v>
      </c>
      <c r="I254" s="189"/>
      <c r="J254" s="236">
        <f t="shared" si="15"/>
        <v>0</v>
      </c>
    </row>
    <row r="255" spans="1:10" ht="66" x14ac:dyDescent="0.2">
      <c r="A255" s="86" t="s">
        <v>680</v>
      </c>
      <c r="B255" s="86" t="s">
        <v>959</v>
      </c>
      <c r="C255" s="90" t="s">
        <v>1235</v>
      </c>
      <c r="D255" s="200">
        <v>1</v>
      </c>
      <c r="E255" s="201"/>
      <c r="F255" s="197"/>
      <c r="G255" s="25"/>
      <c r="H255" s="234" t="s">
        <v>62</v>
      </c>
      <c r="I255" s="189"/>
      <c r="J255" s="236">
        <f t="shared" si="15"/>
        <v>0</v>
      </c>
    </row>
    <row r="256" spans="1:10" ht="49.5" x14ac:dyDescent="0.2">
      <c r="A256" s="86" t="s">
        <v>839</v>
      </c>
      <c r="B256" s="86" t="s">
        <v>960</v>
      </c>
      <c r="C256" s="90" t="s">
        <v>1236</v>
      </c>
      <c r="D256" s="200">
        <v>3</v>
      </c>
      <c r="E256" s="201"/>
      <c r="F256" s="197"/>
      <c r="G256" s="25"/>
      <c r="H256" s="234" t="s">
        <v>62</v>
      </c>
      <c r="I256" s="189"/>
      <c r="J256" s="236">
        <f t="shared" si="15"/>
        <v>0</v>
      </c>
    </row>
    <row r="257" spans="1:10" ht="16.5" x14ac:dyDescent="0.2">
      <c r="A257" s="86" t="s">
        <v>840</v>
      </c>
      <c r="B257" s="86" t="s">
        <v>961</v>
      </c>
      <c r="C257" s="90" t="s">
        <v>305</v>
      </c>
      <c r="D257" s="200">
        <v>1</v>
      </c>
      <c r="E257" s="201"/>
      <c r="F257" s="197"/>
      <c r="G257" s="25"/>
      <c r="H257" s="234" t="s">
        <v>62</v>
      </c>
      <c r="I257" s="189"/>
      <c r="J257" s="236">
        <f t="shared" si="15"/>
        <v>0</v>
      </c>
    </row>
    <row r="258" spans="1:10" ht="16.5" x14ac:dyDescent="0.2">
      <c r="A258" s="86" t="s">
        <v>841</v>
      </c>
      <c r="B258" s="86" t="s">
        <v>962</v>
      </c>
      <c r="C258" s="90" t="s">
        <v>1114</v>
      </c>
      <c r="D258" s="200">
        <v>2</v>
      </c>
      <c r="E258" s="201"/>
      <c r="F258" s="197"/>
      <c r="G258" s="25"/>
      <c r="H258" s="234" t="s">
        <v>62</v>
      </c>
      <c r="I258" s="189"/>
      <c r="J258" s="236">
        <f t="shared" si="15"/>
        <v>0</v>
      </c>
    </row>
    <row r="259" spans="1:10" ht="33" x14ac:dyDescent="0.2">
      <c r="A259" s="86" t="s">
        <v>842</v>
      </c>
      <c r="B259" s="86" t="s">
        <v>963</v>
      </c>
      <c r="C259" s="90" t="s">
        <v>306</v>
      </c>
      <c r="D259" s="200">
        <v>1</v>
      </c>
      <c r="E259" s="201"/>
      <c r="F259" s="197"/>
      <c r="G259" s="25"/>
      <c r="H259" s="234" t="s">
        <v>62</v>
      </c>
      <c r="I259" s="189"/>
      <c r="J259" s="236">
        <f t="shared" si="15"/>
        <v>0</v>
      </c>
    </row>
    <row r="260" spans="1:10" ht="33" x14ac:dyDescent="0.2">
      <c r="A260" s="86" t="s">
        <v>843</v>
      </c>
      <c r="B260" s="86" t="s">
        <v>964</v>
      </c>
      <c r="C260" s="90" t="s">
        <v>307</v>
      </c>
      <c r="D260" s="200">
        <v>2</v>
      </c>
      <c r="E260" s="201"/>
      <c r="F260" s="197"/>
      <c r="G260" s="25"/>
      <c r="H260" s="234" t="s">
        <v>62</v>
      </c>
      <c r="I260" s="189"/>
      <c r="J260" s="236">
        <f t="shared" si="15"/>
        <v>0</v>
      </c>
    </row>
    <row r="261" spans="1:10" ht="20.25" customHeight="1" x14ac:dyDescent="0.2">
      <c r="A261" s="86" t="s">
        <v>844</v>
      </c>
      <c r="B261" s="86" t="s">
        <v>965</v>
      </c>
      <c r="C261" s="90" t="s">
        <v>308</v>
      </c>
      <c r="D261" s="200">
        <v>1</v>
      </c>
      <c r="E261" s="201"/>
      <c r="F261" s="197"/>
      <c r="G261" s="25"/>
      <c r="H261" s="234" t="s">
        <v>62</v>
      </c>
      <c r="I261" s="189"/>
      <c r="J261" s="236">
        <f t="shared" si="15"/>
        <v>0</v>
      </c>
    </row>
    <row r="262" spans="1:10" ht="33" x14ac:dyDescent="0.2">
      <c r="A262" s="86" t="s">
        <v>845</v>
      </c>
      <c r="B262" s="86" t="s">
        <v>966</v>
      </c>
      <c r="C262" s="90" t="s">
        <v>1115</v>
      </c>
      <c r="D262" s="200">
        <v>1</v>
      </c>
      <c r="E262" s="201"/>
      <c r="F262" s="197"/>
      <c r="G262" s="25"/>
      <c r="H262" s="234" t="s">
        <v>62</v>
      </c>
      <c r="I262" s="189"/>
      <c r="J262" s="236">
        <f t="shared" si="15"/>
        <v>0</v>
      </c>
    </row>
    <row r="263" spans="1:10" ht="16.5" x14ac:dyDescent="0.2">
      <c r="A263" s="86" t="s">
        <v>846</v>
      </c>
      <c r="B263" s="86" t="s">
        <v>967</v>
      </c>
      <c r="C263" s="90" t="s">
        <v>1116</v>
      </c>
      <c r="D263" s="200">
        <v>1</v>
      </c>
      <c r="E263" s="201"/>
      <c r="F263" s="197"/>
      <c r="G263" s="25"/>
      <c r="H263" s="234" t="s">
        <v>62</v>
      </c>
      <c r="I263" s="189"/>
      <c r="J263" s="236">
        <f t="shared" si="15"/>
        <v>0</v>
      </c>
    </row>
    <row r="264" spans="1:10" ht="16.5" x14ac:dyDescent="0.2">
      <c r="A264" s="86" t="s">
        <v>847</v>
      </c>
      <c r="B264" s="86" t="s">
        <v>968</v>
      </c>
      <c r="C264" s="90" t="s">
        <v>309</v>
      </c>
      <c r="D264" s="200">
        <v>1</v>
      </c>
      <c r="E264" s="201"/>
      <c r="F264" s="197"/>
      <c r="G264" s="25"/>
      <c r="H264" s="234" t="s">
        <v>62</v>
      </c>
      <c r="I264" s="189"/>
      <c r="J264" s="236">
        <f t="shared" si="15"/>
        <v>0</v>
      </c>
    </row>
    <row r="265" spans="1:10" ht="33" x14ac:dyDescent="0.2">
      <c r="A265" s="86" t="s">
        <v>848</v>
      </c>
      <c r="B265" s="86" t="s">
        <v>969</v>
      </c>
      <c r="C265" s="90" t="s">
        <v>310</v>
      </c>
      <c r="D265" s="200">
        <v>1</v>
      </c>
      <c r="E265" s="201"/>
      <c r="F265" s="197"/>
      <c r="G265" s="25"/>
      <c r="H265" s="234" t="s">
        <v>62</v>
      </c>
      <c r="I265" s="189"/>
      <c r="J265" s="236">
        <f t="shared" si="15"/>
        <v>0</v>
      </c>
    </row>
    <row r="266" spans="1:10" ht="19.5" customHeight="1" x14ac:dyDescent="0.2">
      <c r="A266" s="86" t="s">
        <v>849</v>
      </c>
      <c r="B266" s="86" t="s">
        <v>970</v>
      </c>
      <c r="C266" s="90" t="s">
        <v>427</v>
      </c>
      <c r="D266" s="200">
        <v>1</v>
      </c>
      <c r="E266" s="201"/>
      <c r="F266" s="197"/>
      <c r="G266" s="25"/>
      <c r="H266" s="234" t="s">
        <v>62</v>
      </c>
      <c r="I266" s="189"/>
      <c r="J266" s="236">
        <f t="shared" si="15"/>
        <v>0</v>
      </c>
    </row>
    <row r="267" spans="1:10" ht="18.75" customHeight="1" x14ac:dyDescent="0.2">
      <c r="A267" s="86" t="s">
        <v>850</v>
      </c>
      <c r="B267" s="86" t="s">
        <v>971</v>
      </c>
      <c r="C267" s="90" t="s">
        <v>428</v>
      </c>
      <c r="D267" s="200">
        <v>1</v>
      </c>
      <c r="E267" s="201"/>
      <c r="F267" s="197"/>
      <c r="G267" s="25"/>
      <c r="H267" s="234" t="s">
        <v>62</v>
      </c>
      <c r="I267" s="189"/>
      <c r="J267" s="236">
        <f t="shared" si="15"/>
        <v>0</v>
      </c>
    </row>
    <row r="268" spans="1:10" ht="16.5" x14ac:dyDescent="0.2">
      <c r="A268" s="86" t="s">
        <v>851</v>
      </c>
      <c r="B268" s="86" t="s">
        <v>972</v>
      </c>
      <c r="C268" s="90" t="s">
        <v>644</v>
      </c>
      <c r="D268" s="200">
        <v>1</v>
      </c>
      <c r="E268" s="201"/>
      <c r="F268" s="197"/>
      <c r="G268" s="25"/>
      <c r="H268" s="234" t="s">
        <v>62</v>
      </c>
      <c r="I268" s="189"/>
      <c r="J268" s="236">
        <f t="shared" si="15"/>
        <v>0</v>
      </c>
    </row>
    <row r="269" spans="1:10" ht="49.5" x14ac:dyDescent="0.2">
      <c r="A269" s="86" t="s">
        <v>852</v>
      </c>
      <c r="B269" s="86" t="s">
        <v>973</v>
      </c>
      <c r="C269" s="90" t="s">
        <v>429</v>
      </c>
      <c r="D269" s="200">
        <v>1</v>
      </c>
      <c r="E269" s="201"/>
      <c r="F269" s="197"/>
      <c r="G269" s="25"/>
      <c r="H269" s="234" t="s">
        <v>62</v>
      </c>
      <c r="I269" s="189"/>
      <c r="J269" s="236">
        <f t="shared" si="15"/>
        <v>0</v>
      </c>
    </row>
    <row r="270" spans="1:10" ht="49.5" x14ac:dyDescent="0.2">
      <c r="A270" s="86" t="s">
        <v>853</v>
      </c>
      <c r="B270" s="86" t="s">
        <v>974</v>
      </c>
      <c r="C270" s="90" t="s">
        <v>430</v>
      </c>
      <c r="D270" s="200">
        <v>1</v>
      </c>
      <c r="E270" s="201"/>
      <c r="F270" s="197"/>
      <c r="G270" s="25"/>
      <c r="H270" s="234" t="s">
        <v>62</v>
      </c>
      <c r="I270" s="189"/>
      <c r="J270" s="236">
        <f t="shared" si="15"/>
        <v>0</v>
      </c>
    </row>
    <row r="271" spans="1:10" ht="49.5" x14ac:dyDescent="0.2">
      <c r="A271" s="86" t="s">
        <v>854</v>
      </c>
      <c r="B271" s="86" t="s">
        <v>975</v>
      </c>
      <c r="C271" s="90" t="s">
        <v>431</v>
      </c>
      <c r="D271" s="200">
        <v>1</v>
      </c>
      <c r="E271" s="201"/>
      <c r="F271" s="197"/>
      <c r="G271" s="25"/>
      <c r="H271" s="234" t="s">
        <v>62</v>
      </c>
      <c r="I271" s="189"/>
      <c r="J271" s="236">
        <f t="shared" si="15"/>
        <v>0</v>
      </c>
    </row>
    <row r="272" spans="1:10" ht="66" x14ac:dyDescent="0.2">
      <c r="A272" s="86" t="s">
        <v>855</v>
      </c>
      <c r="B272" s="86" t="s">
        <v>976</v>
      </c>
      <c r="C272" s="90" t="s">
        <v>1117</v>
      </c>
      <c r="D272" s="200">
        <v>1</v>
      </c>
      <c r="E272" s="201"/>
      <c r="F272" s="197"/>
      <c r="G272" s="25"/>
      <c r="H272" s="234" t="s">
        <v>62</v>
      </c>
      <c r="I272" s="189"/>
      <c r="J272" s="236">
        <f t="shared" si="15"/>
        <v>0</v>
      </c>
    </row>
    <row r="273" spans="1:10" ht="16.5" x14ac:dyDescent="0.2">
      <c r="A273" s="86" t="s">
        <v>856</v>
      </c>
      <c r="B273" s="86" t="s">
        <v>977</v>
      </c>
      <c r="C273" s="90" t="s">
        <v>311</v>
      </c>
      <c r="D273" s="200">
        <v>1</v>
      </c>
      <c r="E273" s="201"/>
      <c r="F273" s="197"/>
      <c r="G273" s="25"/>
      <c r="H273" s="234" t="s">
        <v>62</v>
      </c>
      <c r="I273" s="189"/>
      <c r="J273" s="236">
        <f t="shared" si="15"/>
        <v>0</v>
      </c>
    </row>
    <row r="274" spans="1:10" ht="16.5" x14ac:dyDescent="0.2">
      <c r="A274" s="86" t="s">
        <v>857</v>
      </c>
      <c r="B274" s="86" t="s">
        <v>978</v>
      </c>
      <c r="C274" s="90" t="s">
        <v>312</v>
      </c>
      <c r="D274" s="200">
        <v>1</v>
      </c>
      <c r="E274" s="201"/>
      <c r="F274" s="197"/>
      <c r="G274" s="25"/>
      <c r="H274" s="234" t="s">
        <v>62</v>
      </c>
      <c r="I274" s="189"/>
      <c r="J274" s="236">
        <f t="shared" si="15"/>
        <v>0</v>
      </c>
    </row>
    <row r="275" spans="1:10" ht="17.25" x14ac:dyDescent="0.2">
      <c r="A275" s="86" t="s">
        <v>858</v>
      </c>
      <c r="B275" s="86" t="s">
        <v>979</v>
      </c>
      <c r="C275" s="90" t="s">
        <v>1237</v>
      </c>
      <c r="D275" s="200">
        <v>3</v>
      </c>
      <c r="E275" s="201"/>
      <c r="F275" s="197"/>
      <c r="G275" s="25"/>
      <c r="H275" s="234" t="s">
        <v>62</v>
      </c>
      <c r="I275" s="189"/>
      <c r="J275" s="236">
        <f t="shared" si="15"/>
        <v>0</v>
      </c>
    </row>
    <row r="276" spans="1:10" ht="16.5" x14ac:dyDescent="0.2">
      <c r="A276" s="86" t="s">
        <v>859</v>
      </c>
      <c r="B276" s="86" t="s">
        <v>980</v>
      </c>
      <c r="C276" s="90" t="s">
        <v>313</v>
      </c>
      <c r="D276" s="200">
        <v>1</v>
      </c>
      <c r="E276" s="201"/>
      <c r="F276" s="197"/>
      <c r="G276" s="25"/>
      <c r="H276" s="234" t="s">
        <v>62</v>
      </c>
      <c r="I276" s="189"/>
      <c r="J276" s="236">
        <f t="shared" si="15"/>
        <v>0</v>
      </c>
    </row>
    <row r="277" spans="1:10" ht="49.5" x14ac:dyDescent="0.2">
      <c r="A277" s="86" t="s">
        <v>860</v>
      </c>
      <c r="B277" s="86" t="s">
        <v>981</v>
      </c>
      <c r="C277" s="90" t="s">
        <v>1118</v>
      </c>
      <c r="D277" s="200">
        <v>1</v>
      </c>
      <c r="E277" s="201"/>
      <c r="F277" s="197"/>
      <c r="G277" s="25"/>
      <c r="H277" s="234" t="s">
        <v>62</v>
      </c>
      <c r="I277" s="189"/>
      <c r="J277" s="236">
        <f t="shared" si="15"/>
        <v>0</v>
      </c>
    </row>
    <row r="278" spans="1:10" ht="16.5" x14ac:dyDescent="0.2">
      <c r="A278" s="86" t="s">
        <v>861</v>
      </c>
      <c r="B278" s="86" t="s">
        <v>982</v>
      </c>
      <c r="C278" s="90" t="s">
        <v>314</v>
      </c>
      <c r="D278" s="200">
        <v>1</v>
      </c>
      <c r="E278" s="201"/>
      <c r="F278" s="197"/>
      <c r="G278" s="25"/>
      <c r="H278" s="234" t="s">
        <v>62</v>
      </c>
      <c r="I278" s="189"/>
      <c r="J278" s="236">
        <f t="shared" si="15"/>
        <v>0</v>
      </c>
    </row>
    <row r="279" spans="1:10" ht="16.5" x14ac:dyDescent="0.2">
      <c r="A279" s="86" t="s">
        <v>862</v>
      </c>
      <c r="B279" s="86" t="s">
        <v>983</v>
      </c>
      <c r="C279" s="90" t="s">
        <v>315</v>
      </c>
      <c r="D279" s="200">
        <v>1</v>
      </c>
      <c r="E279" s="201"/>
      <c r="F279" s="197"/>
      <c r="G279" s="25"/>
      <c r="H279" s="234" t="s">
        <v>62</v>
      </c>
      <c r="I279" s="189"/>
      <c r="J279" s="236">
        <f t="shared" si="15"/>
        <v>0</v>
      </c>
    </row>
    <row r="280" spans="1:10" ht="16.5" x14ac:dyDescent="0.2">
      <c r="A280" s="86" t="s">
        <v>863</v>
      </c>
      <c r="B280" s="86" t="s">
        <v>984</v>
      </c>
      <c r="C280" s="90" t="s">
        <v>1135</v>
      </c>
      <c r="D280" s="200">
        <v>1</v>
      </c>
      <c r="E280" s="201"/>
      <c r="F280" s="197"/>
      <c r="G280" s="25"/>
      <c r="H280" s="234" t="s">
        <v>62</v>
      </c>
      <c r="I280" s="189"/>
      <c r="J280" s="236">
        <f t="shared" si="15"/>
        <v>0</v>
      </c>
    </row>
    <row r="281" spans="1:10" ht="16.5" x14ac:dyDescent="0.2">
      <c r="A281" s="86" t="s">
        <v>864</v>
      </c>
      <c r="B281" s="86" t="s">
        <v>985</v>
      </c>
      <c r="C281" s="90" t="s">
        <v>1136</v>
      </c>
      <c r="D281" s="200">
        <v>1</v>
      </c>
      <c r="E281" s="201"/>
      <c r="F281" s="197"/>
      <c r="G281" s="25"/>
      <c r="H281" s="234" t="s">
        <v>62</v>
      </c>
      <c r="I281" s="189"/>
      <c r="J281" s="236">
        <f t="shared" si="15"/>
        <v>0</v>
      </c>
    </row>
    <row r="282" spans="1:10" ht="16.5" x14ac:dyDescent="0.2">
      <c r="A282" s="86" t="s">
        <v>865</v>
      </c>
      <c r="B282" s="86" t="s">
        <v>986</v>
      </c>
      <c r="C282" s="90" t="s">
        <v>316</v>
      </c>
      <c r="D282" s="200">
        <v>1</v>
      </c>
      <c r="E282" s="201"/>
      <c r="F282" s="197"/>
      <c r="G282" s="25"/>
      <c r="H282" s="234" t="s">
        <v>62</v>
      </c>
      <c r="I282" s="189"/>
      <c r="J282" s="236">
        <f t="shared" si="15"/>
        <v>0</v>
      </c>
    </row>
    <row r="283" spans="1:10" ht="16.5" x14ac:dyDescent="0.2">
      <c r="A283" s="86" t="s">
        <v>866</v>
      </c>
      <c r="B283" s="86" t="s">
        <v>987</v>
      </c>
      <c r="C283" s="90" t="s">
        <v>317</v>
      </c>
      <c r="D283" s="200">
        <v>1</v>
      </c>
      <c r="E283" s="201"/>
      <c r="F283" s="197"/>
      <c r="G283" s="25"/>
      <c r="H283" s="234" t="s">
        <v>62</v>
      </c>
      <c r="I283" s="189"/>
      <c r="J283" s="236">
        <f t="shared" si="15"/>
        <v>0</v>
      </c>
    </row>
    <row r="284" spans="1:10" ht="33" x14ac:dyDescent="0.2">
      <c r="A284" s="86" t="s">
        <v>867</v>
      </c>
      <c r="B284" s="86" t="s">
        <v>988</v>
      </c>
      <c r="C284" s="90" t="s">
        <v>425</v>
      </c>
      <c r="D284" s="200">
        <v>1</v>
      </c>
      <c r="E284" s="201"/>
      <c r="F284" s="197"/>
      <c r="G284" s="25"/>
      <c r="H284" s="234" t="s">
        <v>62</v>
      </c>
      <c r="I284" s="189"/>
      <c r="J284" s="236">
        <f t="shared" si="15"/>
        <v>0</v>
      </c>
    </row>
    <row r="285" spans="1:10" ht="49.5" x14ac:dyDescent="0.2">
      <c r="A285" s="86" t="s">
        <v>868</v>
      </c>
      <c r="B285" s="86" t="s">
        <v>989</v>
      </c>
      <c r="C285" s="90" t="s">
        <v>435</v>
      </c>
      <c r="D285" s="200">
        <v>1</v>
      </c>
      <c r="E285" s="201"/>
      <c r="F285" s="197"/>
      <c r="G285" s="25"/>
      <c r="H285" s="234" t="s">
        <v>62</v>
      </c>
      <c r="I285" s="189"/>
      <c r="J285" s="236">
        <f t="shared" si="15"/>
        <v>0</v>
      </c>
    </row>
    <row r="286" spans="1:10" ht="16.5" x14ac:dyDescent="0.2">
      <c r="A286" s="217" t="s">
        <v>869</v>
      </c>
      <c r="B286" s="198"/>
      <c r="C286" s="202" t="s">
        <v>318</v>
      </c>
      <c r="D286" s="202"/>
      <c r="E286" s="202"/>
      <c r="F286" s="184"/>
      <c r="G286" s="184"/>
      <c r="H286" s="202"/>
      <c r="I286" s="185"/>
      <c r="J286" s="231"/>
    </row>
    <row r="287" spans="1:10" ht="16.5" x14ac:dyDescent="0.2">
      <c r="A287" s="88" t="s">
        <v>349</v>
      </c>
      <c r="B287" s="88" t="s">
        <v>684</v>
      </c>
      <c r="C287" s="90" t="s">
        <v>1052</v>
      </c>
      <c r="D287" s="200">
        <v>1</v>
      </c>
      <c r="E287" s="201"/>
      <c r="F287" s="197"/>
      <c r="G287" s="25"/>
      <c r="H287" s="234" t="s">
        <v>62</v>
      </c>
      <c r="I287" s="189"/>
      <c r="J287" s="236">
        <f t="shared" ref="J287:J318" si="16">(IF(H287="רצוי",$Q$3,$Q$4))*(IF(G287="קיים במוצר",$Q$6,IF(G287="קיים ברכיב צד ג",$Q$7,IF(G287="דורש פיתוח",$Q$8,$Q$9))))*D287</f>
        <v>0</v>
      </c>
    </row>
    <row r="288" spans="1:10" ht="16.5" x14ac:dyDescent="0.2">
      <c r="A288" s="88" t="s">
        <v>350</v>
      </c>
      <c r="B288" s="88" t="s">
        <v>685</v>
      </c>
      <c r="C288" s="90" t="s">
        <v>319</v>
      </c>
      <c r="D288" s="200">
        <v>1</v>
      </c>
      <c r="E288" s="201"/>
      <c r="F288" s="197"/>
      <c r="G288" s="25"/>
      <c r="H288" s="234" t="s">
        <v>62</v>
      </c>
      <c r="I288" s="189"/>
      <c r="J288" s="236">
        <f t="shared" si="16"/>
        <v>0</v>
      </c>
    </row>
    <row r="289" spans="1:10" ht="16.5" x14ac:dyDescent="0.2">
      <c r="A289" s="88" t="s">
        <v>352</v>
      </c>
      <c r="B289" s="88" t="s">
        <v>686</v>
      </c>
      <c r="C289" s="90" t="s">
        <v>320</v>
      </c>
      <c r="D289" s="200">
        <v>1</v>
      </c>
      <c r="E289" s="201"/>
      <c r="F289" s="197"/>
      <c r="G289" s="25"/>
      <c r="H289" s="234" t="s">
        <v>62</v>
      </c>
      <c r="I289" s="189"/>
      <c r="J289" s="236">
        <f t="shared" si="16"/>
        <v>0</v>
      </c>
    </row>
    <row r="290" spans="1:10" ht="16.5" x14ac:dyDescent="0.2">
      <c r="A290" s="88" t="s">
        <v>354</v>
      </c>
      <c r="B290" s="88" t="s">
        <v>687</v>
      </c>
      <c r="C290" s="90" t="s">
        <v>321</v>
      </c>
      <c r="D290" s="200">
        <v>1</v>
      </c>
      <c r="E290" s="201"/>
      <c r="F290" s="197"/>
      <c r="G290" s="25"/>
      <c r="H290" s="234" t="s">
        <v>62</v>
      </c>
      <c r="I290" s="189"/>
      <c r="J290" s="236">
        <f t="shared" si="16"/>
        <v>0</v>
      </c>
    </row>
    <row r="291" spans="1:10" ht="16.5" x14ac:dyDescent="0.2">
      <c r="A291" s="88" t="s">
        <v>356</v>
      </c>
      <c r="B291" s="88" t="s">
        <v>688</v>
      </c>
      <c r="C291" s="90" t="s">
        <v>322</v>
      </c>
      <c r="D291" s="200">
        <v>1</v>
      </c>
      <c r="E291" s="201"/>
      <c r="F291" s="197"/>
      <c r="G291" s="25"/>
      <c r="H291" s="234" t="s">
        <v>63</v>
      </c>
      <c r="I291" s="189"/>
      <c r="J291" s="236">
        <f t="shared" si="16"/>
        <v>0</v>
      </c>
    </row>
    <row r="292" spans="1:10" ht="16.5" x14ac:dyDescent="0.2">
      <c r="A292" s="88" t="s">
        <v>681</v>
      </c>
      <c r="B292" s="88" t="s">
        <v>689</v>
      </c>
      <c r="C292" s="90" t="s">
        <v>323</v>
      </c>
      <c r="D292" s="200">
        <v>1</v>
      </c>
      <c r="E292" s="201"/>
      <c r="F292" s="197"/>
      <c r="G292" s="25"/>
      <c r="H292" s="234" t="s">
        <v>63</v>
      </c>
      <c r="I292" s="189"/>
      <c r="J292" s="236">
        <f t="shared" si="16"/>
        <v>0</v>
      </c>
    </row>
    <row r="293" spans="1:10" ht="16.5" x14ac:dyDescent="0.2">
      <c r="A293" s="88" t="s">
        <v>682</v>
      </c>
      <c r="B293" s="88" t="s">
        <v>690</v>
      </c>
      <c r="C293" s="90" t="s">
        <v>324</v>
      </c>
      <c r="D293" s="200">
        <v>1</v>
      </c>
      <c r="E293" s="201"/>
      <c r="F293" s="197"/>
      <c r="G293" s="25"/>
      <c r="H293" s="234" t="s">
        <v>62</v>
      </c>
      <c r="I293" s="189"/>
      <c r="J293" s="236">
        <f t="shared" si="16"/>
        <v>0</v>
      </c>
    </row>
    <row r="294" spans="1:10" ht="16.5" x14ac:dyDescent="0.2">
      <c r="A294" s="88" t="s">
        <v>683</v>
      </c>
      <c r="B294" s="88" t="s">
        <v>691</v>
      </c>
      <c r="C294" s="90" t="s">
        <v>325</v>
      </c>
      <c r="D294" s="200">
        <v>1</v>
      </c>
      <c r="E294" s="201"/>
      <c r="F294" s="197"/>
      <c r="G294" s="25"/>
      <c r="H294" s="234" t="s">
        <v>62</v>
      </c>
      <c r="I294" s="189"/>
      <c r="J294" s="236">
        <f t="shared" si="16"/>
        <v>0</v>
      </c>
    </row>
    <row r="295" spans="1:10" ht="16.5" x14ac:dyDescent="0.2">
      <c r="A295" s="88" t="s">
        <v>870</v>
      </c>
      <c r="B295" s="88" t="s">
        <v>990</v>
      </c>
      <c r="C295" s="90" t="s">
        <v>327</v>
      </c>
      <c r="D295" s="200">
        <v>1</v>
      </c>
      <c r="E295" s="201"/>
      <c r="F295" s="197"/>
      <c r="G295" s="25"/>
      <c r="H295" s="234" t="s">
        <v>62</v>
      </c>
      <c r="I295" s="189"/>
      <c r="J295" s="236">
        <f t="shared" si="16"/>
        <v>0</v>
      </c>
    </row>
    <row r="296" spans="1:10" ht="16.5" x14ac:dyDescent="0.2">
      <c r="A296" s="88" t="s">
        <v>871</v>
      </c>
      <c r="B296" s="88" t="s">
        <v>991</v>
      </c>
      <c r="C296" s="90" t="s">
        <v>1280</v>
      </c>
      <c r="D296" s="200">
        <v>1</v>
      </c>
      <c r="E296" s="201"/>
      <c r="F296" s="197"/>
      <c r="G296" s="25"/>
      <c r="H296" s="234" t="s">
        <v>62</v>
      </c>
      <c r="I296" s="189"/>
      <c r="J296" s="236">
        <f t="shared" si="16"/>
        <v>0</v>
      </c>
    </row>
    <row r="297" spans="1:10" ht="16.5" x14ac:dyDescent="0.2">
      <c r="A297" s="88" t="s">
        <v>872</v>
      </c>
      <c r="B297" s="88" t="s">
        <v>992</v>
      </c>
      <c r="C297" s="90" t="s">
        <v>330</v>
      </c>
      <c r="D297" s="200">
        <v>1</v>
      </c>
      <c r="E297" s="201"/>
      <c r="F297" s="197"/>
      <c r="G297" s="25"/>
      <c r="H297" s="234" t="s">
        <v>62</v>
      </c>
      <c r="I297" s="189"/>
      <c r="J297" s="236">
        <f t="shared" si="16"/>
        <v>0</v>
      </c>
    </row>
    <row r="298" spans="1:10" ht="16.5" x14ac:dyDescent="0.2">
      <c r="A298" s="88" t="s">
        <v>873</v>
      </c>
      <c r="B298" s="88" t="s">
        <v>993</v>
      </c>
      <c r="C298" s="90" t="s">
        <v>1281</v>
      </c>
      <c r="D298" s="200">
        <v>1</v>
      </c>
      <c r="E298" s="201"/>
      <c r="F298" s="197"/>
      <c r="G298" s="25"/>
      <c r="H298" s="234" t="s">
        <v>62</v>
      </c>
      <c r="I298" s="189"/>
      <c r="J298" s="236">
        <f t="shared" si="16"/>
        <v>0</v>
      </c>
    </row>
    <row r="299" spans="1:10" ht="16.5" x14ac:dyDescent="0.2">
      <c r="A299" s="88" t="s">
        <v>874</v>
      </c>
      <c r="B299" s="88" t="s">
        <v>994</v>
      </c>
      <c r="C299" s="90" t="s">
        <v>333</v>
      </c>
      <c r="D299" s="200">
        <v>1</v>
      </c>
      <c r="E299" s="201"/>
      <c r="F299" s="197"/>
      <c r="G299" s="25"/>
      <c r="H299" s="234" t="s">
        <v>62</v>
      </c>
      <c r="I299" s="189"/>
      <c r="J299" s="236">
        <f t="shared" si="16"/>
        <v>0</v>
      </c>
    </row>
    <row r="300" spans="1:10" ht="16.5" x14ac:dyDescent="0.2">
      <c r="A300" s="88" t="s">
        <v>875</v>
      </c>
      <c r="B300" s="88" t="s">
        <v>995</v>
      </c>
      <c r="C300" s="90" t="s">
        <v>335</v>
      </c>
      <c r="D300" s="200">
        <v>1</v>
      </c>
      <c r="E300" s="201"/>
      <c r="F300" s="197"/>
      <c r="G300" s="25"/>
      <c r="H300" s="234" t="s">
        <v>62</v>
      </c>
      <c r="I300" s="189"/>
      <c r="J300" s="236">
        <f t="shared" si="16"/>
        <v>0</v>
      </c>
    </row>
    <row r="301" spans="1:10" ht="14.25" customHeight="1" x14ac:dyDescent="0.2">
      <c r="A301" s="88" t="s">
        <v>876</v>
      </c>
      <c r="B301" s="88" t="s">
        <v>996</v>
      </c>
      <c r="C301" s="90" t="s">
        <v>337</v>
      </c>
      <c r="D301" s="200">
        <v>1</v>
      </c>
      <c r="E301" s="201"/>
      <c r="F301" s="197"/>
      <c r="G301" s="25"/>
      <c r="H301" s="234" t="s">
        <v>62</v>
      </c>
      <c r="I301" s="189"/>
      <c r="J301" s="236">
        <f t="shared" si="16"/>
        <v>0</v>
      </c>
    </row>
    <row r="302" spans="1:10" ht="16.5" x14ac:dyDescent="0.2">
      <c r="A302" s="88" t="s">
        <v>877</v>
      </c>
      <c r="B302" s="88" t="s">
        <v>997</v>
      </c>
      <c r="C302" s="90" t="s">
        <v>339</v>
      </c>
      <c r="D302" s="200">
        <v>1</v>
      </c>
      <c r="E302" s="201"/>
      <c r="F302" s="197"/>
      <c r="G302" s="25"/>
      <c r="H302" s="234" t="s">
        <v>62</v>
      </c>
      <c r="I302" s="189"/>
      <c r="J302" s="236">
        <f t="shared" si="16"/>
        <v>0</v>
      </c>
    </row>
    <row r="303" spans="1:10" ht="16.5" x14ac:dyDescent="0.2">
      <c r="A303" s="88" t="s">
        <v>878</v>
      </c>
      <c r="B303" s="88" t="s">
        <v>998</v>
      </c>
      <c r="C303" s="90" t="s">
        <v>341</v>
      </c>
      <c r="D303" s="200">
        <v>1</v>
      </c>
      <c r="E303" s="201"/>
      <c r="F303" s="197"/>
      <c r="G303" s="25"/>
      <c r="H303" s="234" t="s">
        <v>62</v>
      </c>
      <c r="I303" s="189"/>
      <c r="J303" s="236">
        <f t="shared" si="16"/>
        <v>0</v>
      </c>
    </row>
    <row r="304" spans="1:10" ht="16.5" x14ac:dyDescent="0.2">
      <c r="A304" s="210">
        <v>1.1200000000000001</v>
      </c>
      <c r="B304" s="210"/>
      <c r="C304" s="202" t="s">
        <v>342</v>
      </c>
      <c r="D304" s="202"/>
      <c r="E304" s="202"/>
      <c r="F304" s="184"/>
      <c r="G304" s="184"/>
      <c r="H304" s="202"/>
      <c r="I304" s="185"/>
      <c r="J304" s="231"/>
    </row>
    <row r="305" spans="1:13" ht="49.5" x14ac:dyDescent="0.2">
      <c r="A305" s="88" t="s">
        <v>419</v>
      </c>
      <c r="B305" s="88" t="s">
        <v>693</v>
      </c>
      <c r="C305" s="90" t="s">
        <v>1138</v>
      </c>
      <c r="D305" s="200">
        <v>1</v>
      </c>
      <c r="E305" s="201"/>
      <c r="F305" s="197"/>
      <c r="G305" s="25"/>
      <c r="H305" s="234" t="s">
        <v>63</v>
      </c>
      <c r="I305" s="189"/>
      <c r="J305" s="236">
        <f t="shared" si="16"/>
        <v>0</v>
      </c>
      <c r="K305" s="247"/>
      <c r="L305" s="247"/>
      <c r="M305" s="247"/>
    </row>
    <row r="306" spans="1:13" ht="16.5" x14ac:dyDescent="0.2">
      <c r="A306" s="88" t="s">
        <v>420</v>
      </c>
      <c r="B306" s="88" t="s">
        <v>694</v>
      </c>
      <c r="C306" s="90" t="s">
        <v>692</v>
      </c>
      <c r="D306" s="200">
        <v>1</v>
      </c>
      <c r="E306" s="201"/>
      <c r="F306" s="197"/>
      <c r="G306" s="25"/>
      <c r="H306" s="234" t="s">
        <v>62</v>
      </c>
      <c r="I306" s="192"/>
      <c r="J306" s="236">
        <f t="shared" si="16"/>
        <v>0</v>
      </c>
    </row>
    <row r="307" spans="1:13" ht="16.5" x14ac:dyDescent="0.2">
      <c r="A307" s="88" t="s">
        <v>698</v>
      </c>
      <c r="B307" s="88" t="s">
        <v>695</v>
      </c>
      <c r="C307" s="90" t="s">
        <v>437</v>
      </c>
      <c r="D307" s="200">
        <v>1</v>
      </c>
      <c r="E307" s="201"/>
      <c r="F307" s="197"/>
      <c r="G307" s="25"/>
      <c r="H307" s="234" t="s">
        <v>62</v>
      </c>
      <c r="I307" s="192"/>
      <c r="J307" s="236">
        <f t="shared" si="16"/>
        <v>0</v>
      </c>
    </row>
    <row r="308" spans="1:13" ht="16.5" x14ac:dyDescent="0.2">
      <c r="A308" s="88" t="s">
        <v>699</v>
      </c>
      <c r="B308" s="88" t="s">
        <v>696</v>
      </c>
      <c r="C308" s="90" t="s">
        <v>438</v>
      </c>
      <c r="D308" s="200">
        <v>1</v>
      </c>
      <c r="E308" s="201"/>
      <c r="F308" s="197"/>
      <c r="G308" s="25"/>
      <c r="H308" s="234" t="s">
        <v>62</v>
      </c>
      <c r="I308" s="192"/>
      <c r="J308" s="236">
        <f t="shared" si="16"/>
        <v>0</v>
      </c>
    </row>
    <row r="309" spans="1:13" ht="16.5" x14ac:dyDescent="0.2">
      <c r="A309" s="88" t="s">
        <v>700</v>
      </c>
      <c r="B309" s="88" t="s">
        <v>697</v>
      </c>
      <c r="C309" s="90" t="s">
        <v>60</v>
      </c>
      <c r="D309" s="200">
        <v>1</v>
      </c>
      <c r="E309" s="201"/>
      <c r="F309" s="197"/>
      <c r="G309" s="25"/>
      <c r="H309" s="228" t="s">
        <v>62</v>
      </c>
      <c r="I309" s="192"/>
      <c r="J309" s="236">
        <f t="shared" si="16"/>
        <v>0</v>
      </c>
    </row>
    <row r="310" spans="1:13" ht="16.5" x14ac:dyDescent="0.2">
      <c r="A310" s="88" t="s">
        <v>879</v>
      </c>
      <c r="B310" s="88" t="s">
        <v>999</v>
      </c>
      <c r="C310" s="90" t="s">
        <v>346</v>
      </c>
      <c r="D310" s="200">
        <v>1</v>
      </c>
      <c r="E310" s="201"/>
      <c r="F310" s="197"/>
      <c r="G310" s="25"/>
      <c r="H310" s="234" t="s">
        <v>62</v>
      </c>
      <c r="I310" s="192"/>
      <c r="J310" s="236">
        <f t="shared" si="16"/>
        <v>0</v>
      </c>
    </row>
    <row r="311" spans="1:13" ht="33" x14ac:dyDescent="0.2">
      <c r="A311" s="88" t="s">
        <v>1125</v>
      </c>
      <c r="B311" s="88" t="s">
        <v>1126</v>
      </c>
      <c r="C311" s="90" t="s">
        <v>347</v>
      </c>
      <c r="D311" s="200">
        <v>1</v>
      </c>
      <c r="E311" s="201"/>
      <c r="F311" s="197"/>
      <c r="G311" s="25"/>
      <c r="H311" s="234" t="s">
        <v>62</v>
      </c>
      <c r="I311" s="189"/>
      <c r="J311" s="236">
        <f t="shared" si="16"/>
        <v>0</v>
      </c>
    </row>
    <row r="312" spans="1:13" ht="33" x14ac:dyDescent="0.2">
      <c r="A312" s="88" t="s">
        <v>1127</v>
      </c>
      <c r="B312" s="88" t="s">
        <v>1128</v>
      </c>
      <c r="C312" s="90" t="s">
        <v>436</v>
      </c>
      <c r="D312" s="200">
        <v>1</v>
      </c>
      <c r="E312" s="201"/>
      <c r="F312" s="197"/>
      <c r="G312" s="25"/>
      <c r="H312" s="234" t="s">
        <v>63</v>
      </c>
      <c r="I312" s="189"/>
      <c r="J312" s="236">
        <f t="shared" si="16"/>
        <v>0</v>
      </c>
    </row>
    <row r="313" spans="1:13" ht="16.5" x14ac:dyDescent="0.2">
      <c r="A313" s="210">
        <v>1.1299999999999999</v>
      </c>
      <c r="B313" s="210"/>
      <c r="C313" s="202" t="s">
        <v>348</v>
      </c>
      <c r="D313" s="202"/>
      <c r="E313" s="202"/>
      <c r="F313" s="184"/>
      <c r="G313" s="184"/>
      <c r="H313" s="202"/>
      <c r="I313" s="185"/>
      <c r="J313" s="231"/>
    </row>
    <row r="314" spans="1:13" ht="33" x14ac:dyDescent="0.2">
      <c r="A314" s="88" t="s">
        <v>360</v>
      </c>
      <c r="B314" s="88" t="s">
        <v>701</v>
      </c>
      <c r="C314" s="90" t="s">
        <v>1119</v>
      </c>
      <c r="D314" s="200">
        <v>1</v>
      </c>
      <c r="E314" s="201"/>
      <c r="F314" s="197"/>
      <c r="G314" s="25"/>
      <c r="H314" s="233" t="s">
        <v>62</v>
      </c>
      <c r="I314" s="189"/>
      <c r="J314" s="236">
        <f t="shared" si="16"/>
        <v>0</v>
      </c>
    </row>
    <row r="315" spans="1:13" ht="16.5" x14ac:dyDescent="0.2">
      <c r="A315" s="88" t="s">
        <v>361</v>
      </c>
      <c r="B315" s="88" t="s">
        <v>1000</v>
      </c>
      <c r="C315" s="90" t="s">
        <v>351</v>
      </c>
      <c r="D315" s="200">
        <v>1</v>
      </c>
      <c r="E315" s="201"/>
      <c r="F315" s="197"/>
      <c r="G315" s="25"/>
      <c r="H315" s="233" t="s">
        <v>62</v>
      </c>
      <c r="I315" s="189"/>
      <c r="J315" s="236">
        <f t="shared" si="16"/>
        <v>0</v>
      </c>
    </row>
    <row r="316" spans="1:13" ht="16.5" x14ac:dyDescent="0.2">
      <c r="A316" s="88" t="s">
        <v>880</v>
      </c>
      <c r="B316" s="88" t="s">
        <v>1001</v>
      </c>
      <c r="C316" s="90" t="s">
        <v>353</v>
      </c>
      <c r="D316" s="200">
        <v>1</v>
      </c>
      <c r="E316" s="201"/>
      <c r="F316" s="197"/>
      <c r="G316" s="25"/>
      <c r="H316" s="233" t="s">
        <v>62</v>
      </c>
      <c r="I316" s="189"/>
      <c r="J316" s="236">
        <f t="shared" si="16"/>
        <v>0</v>
      </c>
    </row>
    <row r="317" spans="1:13" ht="33" x14ac:dyDescent="0.2">
      <c r="A317" s="88" t="s">
        <v>881</v>
      </c>
      <c r="B317" s="88" t="s">
        <v>1002</v>
      </c>
      <c r="C317" s="90" t="s">
        <v>355</v>
      </c>
      <c r="D317" s="200">
        <v>1</v>
      </c>
      <c r="E317" s="201"/>
      <c r="F317" s="197"/>
      <c r="G317" s="25"/>
      <c r="H317" s="233" t="s">
        <v>62</v>
      </c>
      <c r="I317" s="189"/>
      <c r="J317" s="236">
        <f t="shared" si="16"/>
        <v>0</v>
      </c>
    </row>
    <row r="318" spans="1:13" ht="16.5" x14ac:dyDescent="0.2">
      <c r="A318" s="88" t="s">
        <v>882</v>
      </c>
      <c r="B318" s="88" t="s">
        <v>1003</v>
      </c>
      <c r="C318" s="90" t="s">
        <v>357</v>
      </c>
      <c r="D318" s="200">
        <v>1</v>
      </c>
      <c r="E318" s="201"/>
      <c r="F318" s="197"/>
      <c r="G318" s="25"/>
      <c r="H318" s="233" t="s">
        <v>62</v>
      </c>
      <c r="I318" s="189"/>
      <c r="J318" s="236">
        <f t="shared" si="16"/>
        <v>0</v>
      </c>
    </row>
    <row r="319" spans="1:13" ht="16.5" x14ac:dyDescent="0.2">
      <c r="A319" s="210">
        <v>1.1399999999999999</v>
      </c>
      <c r="B319" s="210"/>
      <c r="C319" s="202" t="s">
        <v>358</v>
      </c>
      <c r="D319" s="202"/>
      <c r="E319" s="202"/>
      <c r="F319" s="184"/>
      <c r="G319" s="184"/>
      <c r="H319" s="202"/>
      <c r="I319" s="185"/>
      <c r="J319" s="231"/>
    </row>
    <row r="320" spans="1:13" ht="16.5" x14ac:dyDescent="0.3">
      <c r="A320" s="88" t="s">
        <v>379</v>
      </c>
      <c r="B320" s="88" t="s">
        <v>704</v>
      </c>
      <c r="C320" s="89" t="s">
        <v>1137</v>
      </c>
      <c r="D320" s="208"/>
      <c r="E320" s="26" t="s">
        <v>57</v>
      </c>
      <c r="F320" s="4"/>
      <c r="G320" s="186"/>
      <c r="H320" s="229"/>
      <c r="I320" s="186"/>
      <c r="J320" s="246"/>
    </row>
    <row r="321" spans="1:10" ht="16.5" x14ac:dyDescent="0.3">
      <c r="A321" s="88" t="s">
        <v>705</v>
      </c>
      <c r="B321" s="88" t="s">
        <v>1004</v>
      </c>
      <c r="C321" s="89" t="s">
        <v>421</v>
      </c>
      <c r="D321" s="200">
        <v>3</v>
      </c>
      <c r="E321" s="201"/>
      <c r="F321" s="197"/>
      <c r="G321" s="25"/>
      <c r="H321" s="233" t="s">
        <v>62</v>
      </c>
      <c r="I321" s="189"/>
      <c r="J321" s="236">
        <f t="shared" ref="J321" si="17">(IF(H321="רצוי",$Q$3,$Q$4))*(IF(G321="קיים במוצר",$Q$6,IF(G321="קיים ברכיב צד ג",$Q$7,IF(G321="דורש פיתוח",$Q$8,$Q$9))))*D321</f>
        <v>0</v>
      </c>
    </row>
    <row r="322" spans="1:10" ht="16.5" x14ac:dyDescent="0.2">
      <c r="A322" s="210">
        <v>1.1499999999999999</v>
      </c>
      <c r="B322" s="210"/>
      <c r="C322" s="202" t="s">
        <v>440</v>
      </c>
      <c r="D322" s="202"/>
      <c r="E322" s="202"/>
      <c r="F322" s="184"/>
      <c r="G322" s="184"/>
      <c r="H322" s="202"/>
      <c r="I322" s="185"/>
      <c r="J322" s="231"/>
    </row>
    <row r="323" spans="1:10" ht="16.5" x14ac:dyDescent="0.2">
      <c r="A323" s="88" t="s">
        <v>384</v>
      </c>
      <c r="B323" s="88" t="s">
        <v>706</v>
      </c>
      <c r="C323" s="90" t="s">
        <v>380</v>
      </c>
      <c r="D323" s="200">
        <v>3</v>
      </c>
      <c r="E323" s="201"/>
      <c r="F323" s="197"/>
      <c r="G323" s="25"/>
      <c r="H323" s="232" t="s">
        <v>62</v>
      </c>
      <c r="I323" s="189"/>
      <c r="J323" s="236">
        <f t="shared" ref="J323:J328" si="18">(IF(H323="רצוי",$Q$3,$Q$4))*(IF(G323="קיים במוצר",$Q$6,IF(G323="קיים ברכיב צד ג",$Q$7,IF(G323="דורש פיתוח",$Q$8,$Q$9))))*D323</f>
        <v>0</v>
      </c>
    </row>
    <row r="324" spans="1:10" ht="16.5" x14ac:dyDescent="0.2">
      <c r="A324" s="88" t="s">
        <v>385</v>
      </c>
      <c r="B324" s="88" t="s">
        <v>707</v>
      </c>
      <c r="C324" s="90" t="s">
        <v>702</v>
      </c>
      <c r="D324" s="200">
        <v>1</v>
      </c>
      <c r="E324" s="201"/>
      <c r="F324" s="197"/>
      <c r="G324" s="25"/>
      <c r="H324" s="232" t="s">
        <v>62</v>
      </c>
      <c r="I324" s="189"/>
      <c r="J324" s="236">
        <f t="shared" si="18"/>
        <v>0</v>
      </c>
    </row>
    <row r="325" spans="1:10" ht="16.5" x14ac:dyDescent="0.2">
      <c r="A325" s="88" t="s">
        <v>387</v>
      </c>
      <c r="B325" s="88" t="s">
        <v>708</v>
      </c>
      <c r="C325" s="90" t="s">
        <v>703</v>
      </c>
      <c r="D325" s="200">
        <v>1</v>
      </c>
      <c r="E325" s="201"/>
      <c r="F325" s="197"/>
      <c r="G325" s="25"/>
      <c r="H325" s="232" t="s">
        <v>62</v>
      </c>
      <c r="I325" s="189"/>
      <c r="J325" s="236">
        <f t="shared" si="18"/>
        <v>0</v>
      </c>
    </row>
    <row r="326" spans="1:10" ht="16.5" x14ac:dyDescent="0.3">
      <c r="A326" s="88" t="s">
        <v>389</v>
      </c>
      <c r="B326" s="88" t="s">
        <v>709</v>
      </c>
      <c r="C326" s="89" t="s">
        <v>381</v>
      </c>
      <c r="D326" s="200">
        <v>1</v>
      </c>
      <c r="E326" s="201"/>
      <c r="F326" s="197"/>
      <c r="G326" s="25"/>
      <c r="H326" s="232" t="s">
        <v>62</v>
      </c>
      <c r="I326" s="189"/>
      <c r="J326" s="236">
        <f t="shared" si="18"/>
        <v>0</v>
      </c>
    </row>
    <row r="327" spans="1:10" ht="16.5" x14ac:dyDescent="0.3">
      <c r="A327" s="88" t="s">
        <v>391</v>
      </c>
      <c r="B327" s="88" t="s">
        <v>710</v>
      </c>
      <c r="C327" s="89" t="s">
        <v>382</v>
      </c>
      <c r="D327" s="200">
        <v>1</v>
      </c>
      <c r="E327" s="201"/>
      <c r="F327" s="197"/>
      <c r="G327" s="25"/>
      <c r="H327" s="232" t="s">
        <v>62</v>
      </c>
      <c r="I327" s="189"/>
      <c r="J327" s="236">
        <f t="shared" si="18"/>
        <v>0</v>
      </c>
    </row>
    <row r="328" spans="1:10" ht="16.5" x14ac:dyDescent="0.3">
      <c r="A328" s="88" t="s">
        <v>883</v>
      </c>
      <c r="B328" s="88" t="s">
        <v>1005</v>
      </c>
      <c r="C328" s="89" t="s">
        <v>439</v>
      </c>
      <c r="D328" s="200">
        <v>1</v>
      </c>
      <c r="E328" s="201"/>
      <c r="F328" s="197"/>
      <c r="G328" s="25"/>
      <c r="H328" s="232" t="s">
        <v>62</v>
      </c>
      <c r="I328" s="189"/>
      <c r="J328" s="236">
        <f t="shared" si="18"/>
        <v>0</v>
      </c>
    </row>
    <row r="329" spans="1:10" ht="16.5" x14ac:dyDescent="0.2">
      <c r="A329" s="210">
        <v>1.1599999999999999</v>
      </c>
      <c r="B329" s="210"/>
      <c r="C329" s="202" t="s">
        <v>383</v>
      </c>
      <c r="D329" s="202"/>
      <c r="E329" s="202"/>
      <c r="F329" s="184"/>
      <c r="G329" s="184"/>
      <c r="H329" s="202"/>
      <c r="I329" s="185"/>
      <c r="J329" s="231"/>
    </row>
    <row r="330" spans="1:10" ht="16.5" x14ac:dyDescent="0.2">
      <c r="A330" s="94" t="s">
        <v>393</v>
      </c>
      <c r="B330" s="94" t="s">
        <v>711</v>
      </c>
      <c r="C330" s="90" t="s">
        <v>1129</v>
      </c>
      <c r="D330" s="200">
        <v>1</v>
      </c>
      <c r="E330" s="201"/>
      <c r="F330" s="197"/>
      <c r="G330" s="25"/>
      <c r="H330" s="232" t="s">
        <v>62</v>
      </c>
      <c r="I330" s="189"/>
      <c r="J330" s="236">
        <f t="shared" ref="J330:J333" si="19">(IF(H330="רצוי",$Q$3,$Q$4))*(IF(G330="קיים במוצר",$Q$6,IF(G330="קיים ברכיב צד ג",$Q$7,IF(G330="דורש פיתוח",$Q$8,$Q$9))))*D330</f>
        <v>0</v>
      </c>
    </row>
    <row r="331" spans="1:10" ht="33" x14ac:dyDescent="0.2">
      <c r="A331" s="94" t="s">
        <v>394</v>
      </c>
      <c r="B331" s="94" t="s">
        <v>712</v>
      </c>
      <c r="C331" s="90" t="s">
        <v>386</v>
      </c>
      <c r="D331" s="200">
        <v>1</v>
      </c>
      <c r="E331" s="201"/>
      <c r="F331" s="197"/>
      <c r="G331" s="25"/>
      <c r="H331" s="232" t="s">
        <v>62</v>
      </c>
      <c r="I331" s="189"/>
      <c r="J331" s="236">
        <f t="shared" si="19"/>
        <v>0</v>
      </c>
    </row>
    <row r="332" spans="1:10" ht="33" x14ac:dyDescent="0.2">
      <c r="A332" s="94" t="s">
        <v>396</v>
      </c>
      <c r="B332" s="94" t="s">
        <v>713</v>
      </c>
      <c r="C332" s="90" t="s">
        <v>388</v>
      </c>
      <c r="D332" s="200">
        <v>1</v>
      </c>
      <c r="E332" s="201"/>
      <c r="F332" s="197"/>
      <c r="G332" s="25"/>
      <c r="H332" s="232" t="s">
        <v>62</v>
      </c>
      <c r="I332" s="189"/>
      <c r="J332" s="236">
        <f t="shared" si="19"/>
        <v>0</v>
      </c>
    </row>
    <row r="333" spans="1:10" ht="16.5" x14ac:dyDescent="0.2">
      <c r="A333" s="94" t="s">
        <v>398</v>
      </c>
      <c r="B333" s="94" t="s">
        <v>714</v>
      </c>
      <c r="C333" s="90" t="s">
        <v>390</v>
      </c>
      <c r="D333" s="200">
        <v>1</v>
      </c>
      <c r="E333" s="201"/>
      <c r="F333" s="197"/>
      <c r="G333" s="25"/>
      <c r="H333" s="232" t="s">
        <v>63</v>
      </c>
      <c r="I333" s="189"/>
      <c r="J333" s="236">
        <f t="shared" si="19"/>
        <v>0</v>
      </c>
    </row>
    <row r="334" spans="1:10" ht="16.5" x14ac:dyDescent="0.2">
      <c r="A334" s="94" t="s">
        <v>398</v>
      </c>
      <c r="B334" s="94" t="s">
        <v>1254</v>
      </c>
      <c r="C334" s="90" t="s">
        <v>1255</v>
      </c>
      <c r="D334" s="200">
        <v>1</v>
      </c>
      <c r="E334" s="201"/>
      <c r="F334" s="197"/>
      <c r="G334" s="25"/>
      <c r="H334" s="232" t="s">
        <v>63</v>
      </c>
      <c r="I334" s="189"/>
      <c r="J334" s="236">
        <f t="shared" ref="J334" si="20">(IF(H334="רצוי",$Q$3,$Q$4))*(IF(G334="קיים במוצר",$Q$6,IF(G334="קיים ברכיב צד ג",$Q$7,IF(G334="דורש פיתוח",$Q$8,$Q$9))))*D334</f>
        <v>0</v>
      </c>
    </row>
    <row r="335" spans="1:10" ht="16.5" x14ac:dyDescent="0.2">
      <c r="A335" s="210">
        <v>1.17</v>
      </c>
      <c r="B335" s="210"/>
      <c r="C335" s="202" t="s">
        <v>392</v>
      </c>
      <c r="D335" s="202"/>
      <c r="E335" s="202"/>
      <c r="F335" s="184"/>
      <c r="G335" s="184"/>
      <c r="H335" s="202"/>
      <c r="I335" s="185"/>
      <c r="J335" s="231"/>
    </row>
    <row r="336" spans="1:10" ht="16.5" x14ac:dyDescent="0.2">
      <c r="A336" s="94" t="s">
        <v>721</v>
      </c>
      <c r="B336" s="94" t="s">
        <v>1006</v>
      </c>
      <c r="C336" s="90" t="s">
        <v>1053</v>
      </c>
      <c r="D336" s="200">
        <v>1</v>
      </c>
      <c r="E336" s="201"/>
      <c r="F336" s="197"/>
      <c r="G336" s="25"/>
      <c r="H336" s="232" t="s">
        <v>63</v>
      </c>
      <c r="I336" s="189"/>
      <c r="J336" s="236">
        <f t="shared" ref="J336:J344" si="21">(IF(H336="רצוי",$Q$3,$Q$4))*(IF(G336="קיים במוצר",$Q$6,IF(G336="קיים ברכיב צד ג",$Q$7,IF(G336="דורש פיתוח",$Q$8,$Q$9))))*D336</f>
        <v>0</v>
      </c>
    </row>
    <row r="337" spans="1:10" ht="33" x14ac:dyDescent="0.2">
      <c r="A337" s="94" t="s">
        <v>722</v>
      </c>
      <c r="B337" s="94" t="s">
        <v>1007</v>
      </c>
      <c r="C337" s="90" t="s">
        <v>395</v>
      </c>
      <c r="D337" s="200">
        <v>1</v>
      </c>
      <c r="E337" s="201"/>
      <c r="F337" s="197"/>
      <c r="G337" s="25"/>
      <c r="H337" s="232" t="s">
        <v>63</v>
      </c>
      <c r="I337" s="189"/>
      <c r="J337" s="236">
        <f t="shared" si="21"/>
        <v>0</v>
      </c>
    </row>
    <row r="338" spans="1:10" ht="16.5" x14ac:dyDescent="0.2">
      <c r="A338" s="94" t="s">
        <v>723</v>
      </c>
      <c r="B338" s="94" t="s">
        <v>1008</v>
      </c>
      <c r="C338" s="90" t="s">
        <v>397</v>
      </c>
      <c r="D338" s="200">
        <v>1</v>
      </c>
      <c r="E338" s="201"/>
      <c r="F338" s="197"/>
      <c r="G338" s="25"/>
      <c r="H338" s="232" t="s">
        <v>63</v>
      </c>
      <c r="I338" s="189"/>
      <c r="J338" s="236">
        <f t="shared" si="21"/>
        <v>0</v>
      </c>
    </row>
    <row r="339" spans="1:10" ht="16.5" x14ac:dyDescent="0.2">
      <c r="A339" s="94" t="s">
        <v>724</v>
      </c>
      <c r="B339" s="94" t="s">
        <v>1009</v>
      </c>
      <c r="C339" s="90" t="s">
        <v>399</v>
      </c>
      <c r="D339" s="200">
        <v>1</v>
      </c>
      <c r="E339" s="201"/>
      <c r="F339" s="197"/>
      <c r="G339" s="25"/>
      <c r="H339" s="232" t="s">
        <v>63</v>
      </c>
      <c r="I339" s="189"/>
      <c r="J339" s="236">
        <f t="shared" si="21"/>
        <v>0</v>
      </c>
    </row>
    <row r="340" spans="1:10" ht="16.5" x14ac:dyDescent="0.2">
      <c r="A340" s="94" t="s">
        <v>725</v>
      </c>
      <c r="B340" s="94" t="s">
        <v>1010</v>
      </c>
      <c r="C340" s="90" t="s">
        <v>400</v>
      </c>
      <c r="D340" s="200">
        <v>1</v>
      </c>
      <c r="E340" s="201"/>
      <c r="F340" s="197"/>
      <c r="G340" s="25"/>
      <c r="H340" s="232" t="s">
        <v>63</v>
      </c>
      <c r="I340" s="189"/>
      <c r="J340" s="236">
        <f t="shared" si="21"/>
        <v>0</v>
      </c>
    </row>
    <row r="341" spans="1:10" ht="16.5" x14ac:dyDescent="0.2">
      <c r="A341" s="94" t="s">
        <v>726</v>
      </c>
      <c r="B341" s="94" t="s">
        <v>1011</v>
      </c>
      <c r="C341" s="90" t="s">
        <v>401</v>
      </c>
      <c r="D341" s="200">
        <v>1</v>
      </c>
      <c r="E341" s="201"/>
      <c r="F341" s="197"/>
      <c r="G341" s="25"/>
      <c r="H341" s="232" t="s">
        <v>63</v>
      </c>
      <c r="I341" s="189"/>
      <c r="J341" s="236">
        <f t="shared" si="21"/>
        <v>0</v>
      </c>
    </row>
    <row r="342" spans="1:10" ht="16.5" x14ac:dyDescent="0.2">
      <c r="A342" s="94" t="s">
        <v>727</v>
      </c>
      <c r="B342" s="94" t="s">
        <v>1012</v>
      </c>
      <c r="C342" s="90" t="s">
        <v>402</v>
      </c>
      <c r="D342" s="200">
        <v>1</v>
      </c>
      <c r="E342" s="201"/>
      <c r="F342" s="197"/>
      <c r="G342" s="25"/>
      <c r="H342" s="232" t="s">
        <v>63</v>
      </c>
      <c r="I342" s="189"/>
      <c r="J342" s="236">
        <f t="shared" si="21"/>
        <v>0</v>
      </c>
    </row>
    <row r="343" spans="1:10" ht="16.5" x14ac:dyDescent="0.2">
      <c r="A343" s="94" t="s">
        <v>728</v>
      </c>
      <c r="B343" s="94" t="s">
        <v>1013</v>
      </c>
      <c r="C343" s="90" t="s">
        <v>403</v>
      </c>
      <c r="D343" s="200">
        <v>1</v>
      </c>
      <c r="E343" s="201"/>
      <c r="F343" s="197"/>
      <c r="G343" s="25"/>
      <c r="H343" s="232" t="s">
        <v>63</v>
      </c>
      <c r="I343" s="189"/>
      <c r="J343" s="236">
        <f t="shared" si="21"/>
        <v>0</v>
      </c>
    </row>
    <row r="344" spans="1:10" ht="16.5" x14ac:dyDescent="0.2">
      <c r="A344" s="94" t="s">
        <v>729</v>
      </c>
      <c r="B344" s="94" t="s">
        <v>1014</v>
      </c>
      <c r="C344" s="90" t="s">
        <v>441</v>
      </c>
      <c r="D344" s="200">
        <v>1</v>
      </c>
      <c r="E344" s="201"/>
      <c r="F344" s="197"/>
      <c r="G344" s="25"/>
      <c r="H344" s="232" t="s">
        <v>63</v>
      </c>
      <c r="I344" s="189"/>
      <c r="J344" s="236">
        <f t="shared" si="21"/>
        <v>0</v>
      </c>
    </row>
    <row r="345" spans="1:10" ht="16.5" x14ac:dyDescent="0.2">
      <c r="A345" s="210">
        <v>1.18</v>
      </c>
      <c r="B345" s="210"/>
      <c r="C345" s="202" t="s">
        <v>715</v>
      </c>
      <c r="D345" s="202"/>
      <c r="E345" s="202"/>
      <c r="F345" s="184"/>
      <c r="G345" s="184"/>
      <c r="H345" s="202"/>
      <c r="I345" s="185"/>
      <c r="J345" s="231"/>
    </row>
    <row r="346" spans="1:10" ht="66" x14ac:dyDescent="0.2">
      <c r="A346" s="95" t="s">
        <v>735</v>
      </c>
      <c r="B346" s="96" t="s">
        <v>1055</v>
      </c>
      <c r="C346" s="97" t="s">
        <v>1054</v>
      </c>
      <c r="D346" s="200">
        <v>1</v>
      </c>
      <c r="E346" s="201"/>
      <c r="F346" s="197"/>
      <c r="G346" s="25"/>
      <c r="H346" s="232" t="s">
        <v>63</v>
      </c>
      <c r="I346" s="189"/>
      <c r="J346" s="236">
        <f t="shared" ref="J346:J361" si="22">(IF(H346="רצוי",$Q$3,$Q$4))*(IF(G346="קיים במוצר",$Q$6,IF(G346="קיים ברכיב צד ג",$Q$7,IF(G346="דורש פיתוח",$Q$8,$Q$9))))*D346</f>
        <v>0</v>
      </c>
    </row>
    <row r="347" spans="1:10" ht="16.5" x14ac:dyDescent="0.2">
      <c r="A347" s="95" t="s">
        <v>736</v>
      </c>
      <c r="B347" s="96" t="s">
        <v>1057</v>
      </c>
      <c r="C347" s="98" t="s">
        <v>1056</v>
      </c>
      <c r="D347" s="200">
        <v>1</v>
      </c>
      <c r="E347" s="201"/>
      <c r="F347" s="197"/>
      <c r="G347" s="25"/>
      <c r="H347" s="232" t="s">
        <v>63</v>
      </c>
      <c r="I347" s="189"/>
      <c r="J347" s="236">
        <f t="shared" si="22"/>
        <v>0</v>
      </c>
    </row>
    <row r="348" spans="1:10" ht="16.5" x14ac:dyDescent="0.2">
      <c r="A348" s="95" t="s">
        <v>737</v>
      </c>
      <c r="B348" s="96" t="s">
        <v>1022</v>
      </c>
      <c r="C348" s="98" t="s">
        <v>1133</v>
      </c>
      <c r="D348" s="200">
        <v>1</v>
      </c>
      <c r="E348" s="201"/>
      <c r="F348" s="197"/>
      <c r="G348" s="25"/>
      <c r="H348" s="232" t="s">
        <v>63</v>
      </c>
      <c r="I348" s="189"/>
      <c r="J348" s="236">
        <f t="shared" si="22"/>
        <v>0</v>
      </c>
    </row>
    <row r="349" spans="1:10" ht="33" x14ac:dyDescent="0.2">
      <c r="A349" s="95" t="s">
        <v>738</v>
      </c>
      <c r="B349" s="96" t="s">
        <v>1022</v>
      </c>
      <c r="C349" s="98" t="s">
        <v>1130</v>
      </c>
      <c r="D349" s="200">
        <v>1</v>
      </c>
      <c r="E349" s="201"/>
      <c r="F349" s="197"/>
      <c r="G349" s="25"/>
      <c r="H349" s="232" t="s">
        <v>63</v>
      </c>
      <c r="I349" s="189"/>
      <c r="J349" s="236">
        <f t="shared" si="22"/>
        <v>0</v>
      </c>
    </row>
    <row r="350" spans="1:10" ht="33" x14ac:dyDescent="0.2">
      <c r="A350" s="95" t="s">
        <v>739</v>
      </c>
      <c r="B350" s="96" t="s">
        <v>1022</v>
      </c>
      <c r="C350" s="98" t="s">
        <v>1061</v>
      </c>
      <c r="D350" s="200">
        <v>2</v>
      </c>
      <c r="E350" s="201"/>
      <c r="F350" s="197"/>
      <c r="G350" s="25"/>
      <c r="H350" s="232" t="s">
        <v>63</v>
      </c>
      <c r="I350" s="189"/>
      <c r="J350" s="236">
        <f t="shared" si="22"/>
        <v>0</v>
      </c>
    </row>
    <row r="351" spans="1:10" ht="33" x14ac:dyDescent="0.2">
      <c r="A351" s="95" t="s">
        <v>740</v>
      </c>
      <c r="B351" s="96" t="s">
        <v>1022</v>
      </c>
      <c r="C351" s="98" t="s">
        <v>1134</v>
      </c>
      <c r="D351" s="200">
        <v>2</v>
      </c>
      <c r="E351" s="201"/>
      <c r="F351" s="197"/>
      <c r="G351" s="25"/>
      <c r="H351" s="232" t="s">
        <v>63</v>
      </c>
      <c r="I351" s="189"/>
      <c r="J351" s="236">
        <f t="shared" si="22"/>
        <v>0</v>
      </c>
    </row>
    <row r="352" spans="1:10" ht="16.5" x14ac:dyDescent="0.2">
      <c r="A352" s="95" t="s">
        <v>741</v>
      </c>
      <c r="B352" s="96" t="s">
        <v>751</v>
      </c>
      <c r="C352" s="98" t="s">
        <v>716</v>
      </c>
      <c r="D352" s="200">
        <v>1</v>
      </c>
      <c r="E352" s="201"/>
      <c r="F352" s="197"/>
      <c r="G352" s="25"/>
      <c r="H352" s="232" t="s">
        <v>63</v>
      </c>
      <c r="I352" s="189"/>
      <c r="J352" s="236">
        <f t="shared" si="22"/>
        <v>0</v>
      </c>
    </row>
    <row r="353" spans="1:10" ht="49.5" x14ac:dyDescent="0.2">
      <c r="A353" s="95" t="s">
        <v>884</v>
      </c>
      <c r="B353" s="96" t="s">
        <v>1063</v>
      </c>
      <c r="C353" s="98" t="s">
        <v>1062</v>
      </c>
      <c r="D353" s="200">
        <v>1</v>
      </c>
      <c r="E353" s="201"/>
      <c r="F353" s="197"/>
      <c r="G353" s="25"/>
      <c r="H353" s="232" t="s">
        <v>63</v>
      </c>
      <c r="I353" s="189"/>
      <c r="J353" s="236">
        <f t="shared" si="22"/>
        <v>0</v>
      </c>
    </row>
    <row r="354" spans="1:10" ht="16.5" x14ac:dyDescent="0.2">
      <c r="A354" s="95" t="s">
        <v>885</v>
      </c>
      <c r="B354" s="96" t="s">
        <v>1064</v>
      </c>
      <c r="C354" s="98" t="s">
        <v>1214</v>
      </c>
      <c r="D354" s="200">
        <v>1</v>
      </c>
      <c r="E354" s="201"/>
      <c r="F354" s="197"/>
      <c r="G354" s="25"/>
      <c r="H354" s="232" t="s">
        <v>63</v>
      </c>
      <c r="I354" s="189"/>
      <c r="J354" s="236">
        <f t="shared" si="22"/>
        <v>0</v>
      </c>
    </row>
    <row r="355" spans="1:10" ht="49.5" x14ac:dyDescent="0.2">
      <c r="A355" s="95" t="s">
        <v>886</v>
      </c>
      <c r="B355" s="96" t="s">
        <v>1065</v>
      </c>
      <c r="C355" s="98" t="s">
        <v>1066</v>
      </c>
      <c r="D355" s="200">
        <v>1</v>
      </c>
      <c r="E355" s="201"/>
      <c r="F355" s="197"/>
      <c r="G355" s="25"/>
      <c r="H355" s="232" t="s">
        <v>63</v>
      </c>
      <c r="I355" s="189"/>
      <c r="J355" s="236">
        <f t="shared" si="22"/>
        <v>0</v>
      </c>
    </row>
    <row r="356" spans="1:10" ht="16.5" x14ac:dyDescent="0.2">
      <c r="A356" s="95" t="s">
        <v>887</v>
      </c>
      <c r="B356" s="96" t="s">
        <v>1015</v>
      </c>
      <c r="C356" s="98" t="s">
        <v>717</v>
      </c>
      <c r="D356" s="200">
        <v>1</v>
      </c>
      <c r="E356" s="201"/>
      <c r="F356" s="197"/>
      <c r="G356" s="25"/>
      <c r="H356" s="232" t="s">
        <v>63</v>
      </c>
      <c r="I356" s="189"/>
      <c r="J356" s="236">
        <f t="shared" si="22"/>
        <v>0</v>
      </c>
    </row>
    <row r="357" spans="1:10" ht="16.5" x14ac:dyDescent="0.2">
      <c r="A357" s="95" t="s">
        <v>1023</v>
      </c>
      <c r="B357" s="96" t="s">
        <v>1016</v>
      </c>
      <c r="C357" s="98" t="s">
        <v>718</v>
      </c>
      <c r="D357" s="200">
        <v>1</v>
      </c>
      <c r="E357" s="201"/>
      <c r="F357" s="197"/>
      <c r="G357" s="25"/>
      <c r="H357" s="232" t="s">
        <v>63</v>
      </c>
      <c r="I357" s="189"/>
      <c r="J357" s="236">
        <f t="shared" si="22"/>
        <v>0</v>
      </c>
    </row>
    <row r="358" spans="1:10" ht="16.5" x14ac:dyDescent="0.2">
      <c r="A358" s="95" t="s">
        <v>1024</v>
      </c>
      <c r="B358" s="96" t="s">
        <v>1017</v>
      </c>
      <c r="C358" s="98" t="s">
        <v>719</v>
      </c>
      <c r="D358" s="200">
        <v>3</v>
      </c>
      <c r="E358" s="201"/>
      <c r="F358" s="197"/>
      <c r="G358" s="25"/>
      <c r="H358" s="232" t="s">
        <v>62</v>
      </c>
      <c r="I358" s="189"/>
      <c r="J358" s="236">
        <f t="shared" si="22"/>
        <v>0</v>
      </c>
    </row>
    <row r="359" spans="1:10" ht="16.5" x14ac:dyDescent="0.2">
      <c r="A359" s="95" t="s">
        <v>1058</v>
      </c>
      <c r="B359" s="96" t="s">
        <v>1018</v>
      </c>
      <c r="C359" s="99" t="s">
        <v>802</v>
      </c>
      <c r="D359" s="200">
        <v>1</v>
      </c>
      <c r="E359" s="201"/>
      <c r="F359" s="197"/>
      <c r="G359" s="25"/>
      <c r="H359" s="232" t="s">
        <v>63</v>
      </c>
      <c r="I359" s="189"/>
      <c r="J359" s="236">
        <f t="shared" si="22"/>
        <v>0</v>
      </c>
    </row>
    <row r="360" spans="1:10" ht="16.5" x14ac:dyDescent="0.2">
      <c r="A360" s="95" t="s">
        <v>1059</v>
      </c>
      <c r="B360" s="96" t="s">
        <v>1019</v>
      </c>
      <c r="C360" s="98" t="s">
        <v>720</v>
      </c>
      <c r="D360" s="200">
        <v>1</v>
      </c>
      <c r="E360" s="201"/>
      <c r="F360" s="197"/>
      <c r="G360" s="25"/>
      <c r="H360" s="232" t="s">
        <v>63</v>
      </c>
      <c r="I360" s="189"/>
      <c r="J360" s="236">
        <f t="shared" si="22"/>
        <v>0</v>
      </c>
    </row>
    <row r="361" spans="1:10" ht="16.5" x14ac:dyDescent="0.2">
      <c r="A361" s="95" t="s">
        <v>1060</v>
      </c>
      <c r="B361" s="96" t="s">
        <v>1020</v>
      </c>
      <c r="C361" s="98" t="s">
        <v>1139</v>
      </c>
      <c r="D361" s="200">
        <v>1</v>
      </c>
      <c r="E361" s="201"/>
      <c r="F361" s="197"/>
      <c r="G361" s="25"/>
      <c r="H361" s="232" t="s">
        <v>63</v>
      </c>
      <c r="I361" s="189"/>
      <c r="J361" s="236">
        <f t="shared" si="22"/>
        <v>0</v>
      </c>
    </row>
    <row r="362" spans="1:10" ht="16.5" x14ac:dyDescent="0.2">
      <c r="A362" s="210">
        <v>1.19</v>
      </c>
      <c r="B362" s="210"/>
      <c r="C362" s="202" t="s">
        <v>730</v>
      </c>
      <c r="D362" s="202"/>
      <c r="E362" s="202"/>
      <c r="F362" s="184"/>
      <c r="G362" s="184"/>
      <c r="H362" s="202"/>
      <c r="I362" s="185"/>
      <c r="J362" s="231"/>
    </row>
    <row r="363" spans="1:10" ht="16.5" x14ac:dyDescent="0.2">
      <c r="A363" s="95" t="s">
        <v>746</v>
      </c>
      <c r="B363" s="96" t="s">
        <v>750</v>
      </c>
      <c r="C363" s="98" t="s">
        <v>1132</v>
      </c>
      <c r="D363" s="211"/>
      <c r="E363" s="26" t="s">
        <v>57</v>
      </c>
      <c r="F363" s="4"/>
      <c r="G363" s="186"/>
      <c r="H363" s="229"/>
      <c r="I363" s="186"/>
      <c r="J363" s="246"/>
    </row>
    <row r="364" spans="1:10" ht="16.5" x14ac:dyDescent="0.2">
      <c r="A364" s="95" t="s">
        <v>747</v>
      </c>
      <c r="B364" s="96" t="s">
        <v>1021</v>
      </c>
      <c r="C364" s="98" t="s">
        <v>1131</v>
      </c>
      <c r="D364" s="211"/>
      <c r="E364" s="26" t="s">
        <v>57</v>
      </c>
      <c r="F364" s="4"/>
      <c r="G364" s="186"/>
      <c r="H364" s="229"/>
      <c r="I364" s="186"/>
      <c r="J364" s="246"/>
    </row>
    <row r="365" spans="1:10" ht="16.5" x14ac:dyDescent="0.2">
      <c r="A365" s="95" t="s">
        <v>748</v>
      </c>
      <c r="B365" s="96" t="s">
        <v>1140</v>
      </c>
      <c r="C365" s="98" t="s">
        <v>731</v>
      </c>
      <c r="D365" s="211"/>
      <c r="E365" s="26" t="s">
        <v>57</v>
      </c>
      <c r="F365" s="4"/>
      <c r="G365" s="186"/>
      <c r="H365" s="229"/>
      <c r="I365" s="193"/>
      <c r="J365" s="248">
        <f>(IF(H365="רצוי",$Q$3,$Q$4))*(IF(G365="קיים במוצר",$Q$6,IF(G365="קיים ברכיב צד ג",$Q$7,IF(G365="דורש פיתוח",$Q$8,$Q$9))))</f>
        <v>0</v>
      </c>
    </row>
    <row r="366" spans="1:10" ht="16.5" x14ac:dyDescent="0.2">
      <c r="A366" s="95" t="s">
        <v>888</v>
      </c>
      <c r="B366" s="96" t="s">
        <v>749</v>
      </c>
      <c r="C366" s="27" t="s">
        <v>732</v>
      </c>
      <c r="D366" s="200">
        <v>3</v>
      </c>
      <c r="E366" s="201"/>
      <c r="F366" s="197"/>
      <c r="G366" s="25"/>
      <c r="H366" s="232" t="s">
        <v>62</v>
      </c>
      <c r="I366" s="189"/>
      <c r="J366" s="236">
        <f t="shared" ref="J366:J368" si="23">(IF(H366="רצוי",$Q$3,$Q$4))*(IF(G366="קיים במוצר",$Q$6,IF(G366="קיים ברכיב צד ג",$Q$7,IF(G366="דורש פיתוח",$Q$8,$Q$9))))*D366</f>
        <v>0</v>
      </c>
    </row>
    <row r="367" spans="1:10" ht="16.5" x14ac:dyDescent="0.2">
      <c r="A367" s="95" t="s">
        <v>889</v>
      </c>
      <c r="B367" s="96" t="s">
        <v>752</v>
      </c>
      <c r="C367" s="27" t="s">
        <v>733</v>
      </c>
      <c r="D367" s="200">
        <v>2</v>
      </c>
      <c r="E367" s="201"/>
      <c r="F367" s="197"/>
      <c r="G367" s="25"/>
      <c r="H367" s="232" t="s">
        <v>62</v>
      </c>
      <c r="I367" s="189"/>
      <c r="J367" s="236">
        <f t="shared" si="23"/>
        <v>0</v>
      </c>
    </row>
    <row r="368" spans="1:10" ht="33" x14ac:dyDescent="0.2">
      <c r="A368" s="95" t="s">
        <v>890</v>
      </c>
      <c r="B368" s="96" t="s">
        <v>1025</v>
      </c>
      <c r="C368" s="27" t="s">
        <v>734</v>
      </c>
      <c r="D368" s="200">
        <v>1</v>
      </c>
      <c r="E368" s="201"/>
      <c r="F368" s="197"/>
      <c r="G368" s="25"/>
      <c r="H368" s="232" t="s">
        <v>63</v>
      </c>
      <c r="I368" s="189"/>
      <c r="J368" s="236">
        <f t="shared" si="23"/>
        <v>0</v>
      </c>
    </row>
    <row r="369" spans="1:10" ht="16.5" x14ac:dyDescent="0.2">
      <c r="A369" s="210">
        <v>1.2</v>
      </c>
      <c r="B369" s="210"/>
      <c r="C369" s="218" t="s">
        <v>742</v>
      </c>
      <c r="D369" s="218"/>
      <c r="E369" s="202"/>
      <c r="F369" s="184"/>
      <c r="G369" s="184"/>
      <c r="H369" s="202"/>
      <c r="I369" s="185"/>
      <c r="J369" s="231"/>
    </row>
    <row r="370" spans="1:10" ht="16.5" x14ac:dyDescent="0.2">
      <c r="A370" s="96" t="s">
        <v>760</v>
      </c>
      <c r="B370" s="96" t="s">
        <v>764</v>
      </c>
      <c r="C370" s="93" t="s">
        <v>743</v>
      </c>
      <c r="D370" s="200">
        <v>1</v>
      </c>
      <c r="E370" s="201"/>
      <c r="F370" s="197"/>
      <c r="G370" s="25"/>
      <c r="H370" s="232" t="s">
        <v>63</v>
      </c>
      <c r="I370" s="194"/>
      <c r="J370" s="236">
        <f t="shared" ref="J370:J372" si="24">(IF(H370="רצוי",$Q$3,$Q$4))*(IF(G370="קיים במוצר",$Q$6,IF(G370="קיים ברכיב צד ג",$Q$7,IF(G370="דורש פיתוח",$Q$8,$Q$9))))*D370</f>
        <v>0</v>
      </c>
    </row>
    <row r="371" spans="1:10" ht="33" x14ac:dyDescent="0.2">
      <c r="A371" s="96" t="s">
        <v>761</v>
      </c>
      <c r="B371" s="96" t="s">
        <v>765</v>
      </c>
      <c r="C371" s="93" t="s">
        <v>744</v>
      </c>
      <c r="D371" s="200">
        <v>3</v>
      </c>
      <c r="E371" s="201"/>
      <c r="F371" s="197"/>
      <c r="G371" s="25"/>
      <c r="H371" s="232" t="s">
        <v>62</v>
      </c>
      <c r="I371" s="189"/>
      <c r="J371" s="236">
        <f t="shared" si="24"/>
        <v>0</v>
      </c>
    </row>
    <row r="372" spans="1:10" ht="16.5" x14ac:dyDescent="0.2">
      <c r="A372" s="96" t="s">
        <v>762</v>
      </c>
      <c r="B372" s="96" t="s">
        <v>766</v>
      </c>
      <c r="C372" s="93" t="s">
        <v>745</v>
      </c>
      <c r="D372" s="200">
        <v>1</v>
      </c>
      <c r="E372" s="201"/>
      <c r="F372" s="197"/>
      <c r="G372" s="25"/>
      <c r="H372" s="232" t="s">
        <v>63</v>
      </c>
      <c r="I372" s="189"/>
      <c r="J372" s="236">
        <f t="shared" si="24"/>
        <v>0</v>
      </c>
    </row>
    <row r="373" spans="1:10" ht="16.5" x14ac:dyDescent="0.2">
      <c r="A373" s="210">
        <v>1.21</v>
      </c>
      <c r="B373" s="210"/>
      <c r="C373" s="218" t="s">
        <v>759</v>
      </c>
      <c r="D373" s="218"/>
      <c r="E373" s="202"/>
      <c r="F373" s="184"/>
      <c r="G373" s="184"/>
      <c r="H373" s="202"/>
      <c r="I373" s="185"/>
      <c r="J373" s="231"/>
    </row>
    <row r="374" spans="1:10" ht="16.5" x14ac:dyDescent="0.2">
      <c r="A374" s="95" t="s">
        <v>770</v>
      </c>
      <c r="B374" s="96" t="s">
        <v>772</v>
      </c>
      <c r="C374" s="28" t="s">
        <v>1077</v>
      </c>
      <c r="D374" s="203"/>
      <c r="E374" s="26" t="s">
        <v>57</v>
      </c>
      <c r="F374" s="4"/>
      <c r="G374" s="186"/>
      <c r="H374" s="229"/>
      <c r="I374" s="193"/>
      <c r="J374" s="248">
        <f>(IF(H374="רצוי",$Q$3,$Q$4))*(IF(G374="קיים במוצר",$Q$6,IF(G374="קיים ברכיב צד ג",$Q$7,IF(G374="דורש פיתוח",$Q$8,$Q$9))))</f>
        <v>0</v>
      </c>
    </row>
    <row r="375" spans="1:10" ht="16.5" x14ac:dyDescent="0.2">
      <c r="A375" s="95" t="s">
        <v>771</v>
      </c>
      <c r="B375" s="96" t="s">
        <v>773</v>
      </c>
      <c r="C375" s="28" t="s">
        <v>757</v>
      </c>
      <c r="D375" s="203"/>
      <c r="E375" s="26" t="s">
        <v>57</v>
      </c>
      <c r="F375" s="4"/>
      <c r="G375" s="186"/>
      <c r="H375" s="229"/>
      <c r="I375" s="193"/>
      <c r="J375" s="248">
        <f>(IF(H375="רצוי",$Q$3,$Q$4))*(IF(G375="קיים במוצר",$Q$6,IF(G375="קיים ברכיב צד ג",$Q$7,IF(G375="דורש פיתוח",$Q$8,$Q$9))))</f>
        <v>0</v>
      </c>
    </row>
    <row r="376" spans="1:10" ht="16.5" x14ac:dyDescent="0.2">
      <c r="A376" s="95" t="s">
        <v>891</v>
      </c>
      <c r="B376" s="96" t="s">
        <v>1215</v>
      </c>
      <c r="C376" s="28" t="s">
        <v>753</v>
      </c>
      <c r="D376" s="200">
        <v>1</v>
      </c>
      <c r="E376" s="201"/>
      <c r="F376" s="197"/>
      <c r="G376" s="25"/>
      <c r="H376" s="232" t="s">
        <v>62</v>
      </c>
      <c r="I376" s="189"/>
      <c r="J376" s="236">
        <f t="shared" ref="J376:J381" si="25">(IF(H376="רצוי",$Q$3,$Q$4))*(IF(G376="קיים במוצר",$Q$6,IF(G376="קיים ברכיב צד ג",$Q$7,IF(G376="דורש פיתוח",$Q$8,$Q$9))))*D376</f>
        <v>0</v>
      </c>
    </row>
    <row r="377" spans="1:10" ht="16.5" x14ac:dyDescent="0.2">
      <c r="A377" s="95" t="s">
        <v>892</v>
      </c>
      <c r="B377" s="96" t="s">
        <v>1216</v>
      </c>
      <c r="C377" s="29" t="s">
        <v>754</v>
      </c>
      <c r="D377" s="200">
        <v>1</v>
      </c>
      <c r="E377" s="201"/>
      <c r="F377" s="197"/>
      <c r="G377" s="25"/>
      <c r="H377" s="232" t="s">
        <v>63</v>
      </c>
      <c r="I377" s="189"/>
      <c r="J377" s="236">
        <f t="shared" si="25"/>
        <v>0</v>
      </c>
    </row>
    <row r="378" spans="1:10" ht="16.5" x14ac:dyDescent="0.2">
      <c r="A378" s="95" t="s">
        <v>893</v>
      </c>
      <c r="B378" s="96" t="s">
        <v>1217</v>
      </c>
      <c r="C378" s="28" t="s">
        <v>755</v>
      </c>
      <c r="D378" s="200">
        <v>1</v>
      </c>
      <c r="E378" s="201"/>
      <c r="F378" s="197"/>
      <c r="G378" s="25"/>
      <c r="H378" s="232" t="s">
        <v>63</v>
      </c>
      <c r="I378" s="189"/>
      <c r="J378" s="236">
        <f t="shared" si="25"/>
        <v>0</v>
      </c>
    </row>
    <row r="379" spans="1:10" ht="16.5" x14ac:dyDescent="0.2">
      <c r="A379" s="95" t="s">
        <v>894</v>
      </c>
      <c r="B379" s="96" t="s">
        <v>1218</v>
      </c>
      <c r="C379" s="28" t="s">
        <v>756</v>
      </c>
      <c r="D379" s="200">
        <v>3</v>
      </c>
      <c r="E379" s="201"/>
      <c r="F379" s="197"/>
      <c r="G379" s="25"/>
      <c r="H379" s="232" t="s">
        <v>62</v>
      </c>
      <c r="I379" s="189"/>
      <c r="J379" s="236">
        <f t="shared" si="25"/>
        <v>0</v>
      </c>
    </row>
    <row r="380" spans="1:10" ht="16.5" x14ac:dyDescent="0.2">
      <c r="A380" s="95" t="s">
        <v>895</v>
      </c>
      <c r="B380" s="96" t="s">
        <v>1219</v>
      </c>
      <c r="C380" s="28" t="s">
        <v>763</v>
      </c>
      <c r="D380" s="200">
        <v>3</v>
      </c>
      <c r="E380" s="201"/>
      <c r="F380" s="197"/>
      <c r="G380" s="25"/>
      <c r="H380" s="232" t="s">
        <v>63</v>
      </c>
      <c r="I380" s="189"/>
      <c r="J380" s="236">
        <f t="shared" si="25"/>
        <v>0</v>
      </c>
    </row>
    <row r="381" spans="1:10" ht="16.5" x14ac:dyDescent="0.2">
      <c r="A381" s="95" t="s">
        <v>896</v>
      </c>
      <c r="B381" s="96" t="s">
        <v>1220</v>
      </c>
      <c r="C381" s="28" t="s">
        <v>758</v>
      </c>
      <c r="D381" s="200">
        <v>1</v>
      </c>
      <c r="E381" s="201"/>
      <c r="F381" s="197"/>
      <c r="G381" s="25"/>
      <c r="H381" s="232" t="s">
        <v>63</v>
      </c>
      <c r="I381" s="189"/>
      <c r="J381" s="236">
        <f t="shared" si="25"/>
        <v>0</v>
      </c>
    </row>
    <row r="382" spans="1:10" ht="16.5" x14ac:dyDescent="0.3">
      <c r="A382" s="210">
        <v>1.22</v>
      </c>
      <c r="B382" s="210"/>
      <c r="C382" s="219" t="s">
        <v>767</v>
      </c>
      <c r="D382" s="219"/>
      <c r="E382" s="202"/>
      <c r="F382" s="184"/>
      <c r="G382" s="184"/>
      <c r="H382" s="202"/>
      <c r="I382" s="185"/>
      <c r="J382" s="231"/>
    </row>
    <row r="383" spans="1:10" ht="16.5" x14ac:dyDescent="0.3">
      <c r="A383" s="95" t="s">
        <v>782</v>
      </c>
      <c r="B383" s="96" t="s">
        <v>784</v>
      </c>
      <c r="C383" s="100" t="s">
        <v>768</v>
      </c>
      <c r="D383" s="200">
        <v>1</v>
      </c>
      <c r="E383" s="201"/>
      <c r="F383" s="197"/>
      <c r="G383" s="25"/>
      <c r="H383" s="232" t="s">
        <v>62</v>
      </c>
      <c r="I383" s="189"/>
      <c r="J383" s="236">
        <f t="shared" ref="J383:J385" si="26">(IF(H383="רצוי",$Q$3,$Q$4))*(IF(G383="קיים במוצר",$Q$6,IF(G383="קיים ברכיב צד ג",$Q$7,IF(G383="דורש פיתוח",$Q$8,$Q$9))))*D383</f>
        <v>0</v>
      </c>
    </row>
    <row r="384" spans="1:10" ht="16.5" x14ac:dyDescent="0.3">
      <c r="A384" s="95" t="s">
        <v>783</v>
      </c>
      <c r="B384" s="96" t="s">
        <v>1026</v>
      </c>
      <c r="C384" s="100" t="s">
        <v>769</v>
      </c>
      <c r="D384" s="200">
        <v>1</v>
      </c>
      <c r="E384" s="201"/>
      <c r="F384" s="197"/>
      <c r="G384" s="25"/>
      <c r="H384" s="232" t="s">
        <v>63</v>
      </c>
      <c r="I384" s="189"/>
      <c r="J384" s="236">
        <f t="shared" si="26"/>
        <v>0</v>
      </c>
    </row>
    <row r="385" spans="1:10" ht="16.5" x14ac:dyDescent="0.3">
      <c r="A385" s="95" t="s">
        <v>1221</v>
      </c>
      <c r="B385" s="96" t="s">
        <v>1222</v>
      </c>
      <c r="C385" s="100" t="s">
        <v>1223</v>
      </c>
      <c r="D385" s="200">
        <v>3</v>
      </c>
      <c r="E385" s="201"/>
      <c r="F385" s="197"/>
      <c r="G385" s="25"/>
      <c r="H385" s="232" t="s">
        <v>62</v>
      </c>
      <c r="I385" s="189"/>
      <c r="J385" s="236">
        <f t="shared" si="26"/>
        <v>0</v>
      </c>
    </row>
    <row r="386" spans="1:10" ht="16.5" x14ac:dyDescent="0.3">
      <c r="A386" s="210">
        <v>1.23</v>
      </c>
      <c r="B386" s="210"/>
      <c r="C386" s="219" t="s">
        <v>774</v>
      </c>
      <c r="D386" s="219"/>
      <c r="E386" s="202"/>
      <c r="F386" s="184"/>
      <c r="G386" s="184"/>
      <c r="H386" s="202"/>
      <c r="I386" s="185"/>
      <c r="J386" s="231"/>
    </row>
    <row r="387" spans="1:10" ht="33" x14ac:dyDescent="0.3">
      <c r="A387" s="95" t="s">
        <v>789</v>
      </c>
      <c r="B387" s="96" t="s">
        <v>801</v>
      </c>
      <c r="C387" s="101" t="s">
        <v>777</v>
      </c>
      <c r="D387" s="101"/>
      <c r="E387" s="26" t="s">
        <v>57</v>
      </c>
      <c r="F387" s="4"/>
      <c r="G387" s="186"/>
      <c r="H387" s="229"/>
      <c r="I387" s="186"/>
      <c r="J387" s="246"/>
    </row>
    <row r="388" spans="1:10" ht="16.5" x14ac:dyDescent="0.3">
      <c r="A388" s="95" t="s">
        <v>790</v>
      </c>
      <c r="B388" s="96" t="s">
        <v>1027</v>
      </c>
      <c r="C388" s="101" t="s">
        <v>779</v>
      </c>
      <c r="D388" s="200">
        <v>1</v>
      </c>
      <c r="E388" s="201"/>
      <c r="F388" s="197"/>
      <c r="G388" s="25"/>
      <c r="H388" s="232" t="s">
        <v>63</v>
      </c>
      <c r="I388" s="189"/>
      <c r="J388" s="236">
        <f t="shared" ref="J388:J394" si="27">(IF(H388="רצוי",$Q$3,$Q$4))*(IF(G388="קיים במוצר",$Q$6,IF(G388="קיים ברכיב צד ג",$Q$7,IF(G388="דורש פיתוח",$Q$8,$Q$9))))*D388</f>
        <v>0</v>
      </c>
    </row>
    <row r="389" spans="1:10" ht="17.25" customHeight="1" x14ac:dyDescent="0.3">
      <c r="A389" s="95" t="s">
        <v>791</v>
      </c>
      <c r="B389" s="96" t="s">
        <v>1028</v>
      </c>
      <c r="C389" s="101" t="s">
        <v>778</v>
      </c>
      <c r="D389" s="200">
        <v>1</v>
      </c>
      <c r="E389" s="201"/>
      <c r="F389" s="197"/>
      <c r="G389" s="25"/>
      <c r="H389" s="232" t="s">
        <v>63</v>
      </c>
      <c r="I389" s="189"/>
      <c r="J389" s="236">
        <f t="shared" si="27"/>
        <v>0</v>
      </c>
    </row>
    <row r="390" spans="1:10" ht="16.5" x14ac:dyDescent="0.3">
      <c r="A390" s="95" t="s">
        <v>897</v>
      </c>
      <c r="B390" s="96" t="s">
        <v>1029</v>
      </c>
      <c r="C390" s="101" t="s">
        <v>775</v>
      </c>
      <c r="D390" s="200">
        <v>1</v>
      </c>
      <c r="E390" s="201"/>
      <c r="F390" s="197"/>
      <c r="G390" s="25"/>
      <c r="H390" s="232" t="s">
        <v>63</v>
      </c>
      <c r="I390" s="189"/>
      <c r="J390" s="236">
        <f t="shared" si="27"/>
        <v>0</v>
      </c>
    </row>
    <row r="391" spans="1:10" ht="19.5" customHeight="1" x14ac:dyDescent="0.3">
      <c r="A391" s="95" t="s">
        <v>898</v>
      </c>
      <c r="B391" s="96" t="s">
        <v>1030</v>
      </c>
      <c r="C391" s="101" t="s">
        <v>776</v>
      </c>
      <c r="D391" s="200">
        <v>1</v>
      </c>
      <c r="E391" s="201"/>
      <c r="F391" s="197"/>
      <c r="G391" s="25"/>
      <c r="H391" s="232" t="s">
        <v>63</v>
      </c>
      <c r="I391" s="189"/>
      <c r="J391" s="236">
        <f t="shared" si="27"/>
        <v>0</v>
      </c>
    </row>
    <row r="392" spans="1:10" ht="16.5" x14ac:dyDescent="0.3">
      <c r="A392" s="95" t="s">
        <v>899</v>
      </c>
      <c r="B392" s="96" t="s">
        <v>1031</v>
      </c>
      <c r="C392" s="101" t="s">
        <v>780</v>
      </c>
      <c r="D392" s="200">
        <v>1</v>
      </c>
      <c r="E392" s="201"/>
      <c r="F392" s="197"/>
      <c r="G392" s="25"/>
      <c r="H392" s="232" t="s">
        <v>63</v>
      </c>
      <c r="I392" s="189"/>
      <c r="J392" s="236">
        <f t="shared" si="27"/>
        <v>0</v>
      </c>
    </row>
    <row r="393" spans="1:10" ht="16.5" x14ac:dyDescent="0.3">
      <c r="A393" s="95" t="s">
        <v>900</v>
      </c>
      <c r="B393" s="96" t="s">
        <v>1032</v>
      </c>
      <c r="C393" s="101" t="s">
        <v>781</v>
      </c>
      <c r="D393" s="200">
        <v>1</v>
      </c>
      <c r="E393" s="201"/>
      <c r="F393" s="197"/>
      <c r="G393" s="25"/>
      <c r="H393" s="232" t="s">
        <v>62</v>
      </c>
      <c r="I393" s="189"/>
      <c r="J393" s="236">
        <f t="shared" si="27"/>
        <v>0</v>
      </c>
    </row>
    <row r="394" spans="1:10" ht="16.5" x14ac:dyDescent="0.3">
      <c r="A394" s="95" t="s">
        <v>901</v>
      </c>
      <c r="B394" s="96" t="s">
        <v>1033</v>
      </c>
      <c r="C394" s="101" t="s">
        <v>1073</v>
      </c>
      <c r="D394" s="200">
        <v>1</v>
      </c>
      <c r="E394" s="201"/>
      <c r="F394" s="197"/>
      <c r="G394" s="25"/>
      <c r="H394" s="232" t="s">
        <v>63</v>
      </c>
      <c r="I394" s="189"/>
      <c r="J394" s="236">
        <f t="shared" si="27"/>
        <v>0</v>
      </c>
    </row>
    <row r="395" spans="1:10" ht="16.5" x14ac:dyDescent="0.3">
      <c r="A395" s="210">
        <v>1.24</v>
      </c>
      <c r="B395" s="210"/>
      <c r="C395" s="220" t="s">
        <v>785</v>
      </c>
      <c r="D395" s="220"/>
      <c r="E395" s="202"/>
      <c r="F395" s="184"/>
      <c r="G395" s="184"/>
      <c r="H395" s="202"/>
      <c r="I395" s="185"/>
      <c r="J395" s="231"/>
    </row>
    <row r="396" spans="1:10" ht="16.5" x14ac:dyDescent="0.2">
      <c r="A396" s="95" t="s">
        <v>797</v>
      </c>
      <c r="B396" s="96" t="s">
        <v>800</v>
      </c>
      <c r="C396" s="93" t="s">
        <v>786</v>
      </c>
      <c r="D396" s="200">
        <v>1</v>
      </c>
      <c r="E396" s="201"/>
      <c r="F396" s="197"/>
      <c r="G396" s="25"/>
      <c r="H396" s="232" t="s">
        <v>63</v>
      </c>
      <c r="I396" s="189"/>
      <c r="J396" s="236">
        <f t="shared" ref="J396:J398" si="28">(IF(H396="רצוי",$Q$3,$Q$4))*(IF(G396="קיים במוצר",$Q$6,IF(G396="קיים ברכיב צד ג",$Q$7,IF(G396="דורש פיתוח",$Q$8,$Q$9))))*D396</f>
        <v>0</v>
      </c>
    </row>
    <row r="397" spans="1:10" ht="33" x14ac:dyDescent="0.2">
      <c r="A397" s="95" t="s">
        <v>798</v>
      </c>
      <c r="B397" s="96" t="s">
        <v>1034</v>
      </c>
      <c r="C397" s="90" t="s">
        <v>788</v>
      </c>
      <c r="D397" s="200">
        <v>1</v>
      </c>
      <c r="E397" s="201"/>
      <c r="F397" s="197"/>
      <c r="G397" s="25"/>
      <c r="H397" s="232" t="s">
        <v>63</v>
      </c>
      <c r="I397" s="189"/>
      <c r="J397" s="236">
        <f t="shared" si="28"/>
        <v>0</v>
      </c>
    </row>
    <row r="398" spans="1:10" ht="16.5" x14ac:dyDescent="0.2">
      <c r="A398" s="95" t="s">
        <v>799</v>
      </c>
      <c r="B398" s="96" t="s">
        <v>1035</v>
      </c>
      <c r="C398" s="93" t="s">
        <v>787</v>
      </c>
      <c r="D398" s="200">
        <v>1</v>
      </c>
      <c r="E398" s="201"/>
      <c r="F398" s="197"/>
      <c r="G398" s="25"/>
      <c r="H398" s="232" t="s">
        <v>63</v>
      </c>
      <c r="I398" s="189"/>
      <c r="J398" s="236">
        <f t="shared" si="28"/>
        <v>0</v>
      </c>
    </row>
    <row r="399" spans="1:10" ht="16.5" x14ac:dyDescent="0.3">
      <c r="A399" s="210">
        <v>1.25</v>
      </c>
      <c r="B399" s="210"/>
      <c r="C399" s="220" t="s">
        <v>792</v>
      </c>
      <c r="D399" s="220"/>
      <c r="E399" s="202"/>
      <c r="F399" s="184"/>
      <c r="G399" s="184"/>
      <c r="H399" s="202"/>
      <c r="I399" s="185"/>
      <c r="J399" s="231"/>
    </row>
    <row r="400" spans="1:10" ht="16.5" x14ac:dyDescent="0.2">
      <c r="A400" s="95" t="s">
        <v>902</v>
      </c>
      <c r="B400" s="96" t="s">
        <v>1036</v>
      </c>
      <c r="C400" s="98" t="s">
        <v>795</v>
      </c>
      <c r="D400" s="98"/>
      <c r="E400" s="26" t="s">
        <v>57</v>
      </c>
      <c r="F400" s="4"/>
      <c r="G400" s="186"/>
      <c r="H400" s="229"/>
      <c r="I400" s="186"/>
      <c r="J400" s="246"/>
    </row>
    <row r="401" spans="1:10" ht="16.5" x14ac:dyDescent="0.2">
      <c r="A401" s="95" t="s">
        <v>903</v>
      </c>
      <c r="B401" s="96" t="s">
        <v>1037</v>
      </c>
      <c r="C401" s="221" t="s">
        <v>793</v>
      </c>
      <c r="D401" s="200">
        <v>1</v>
      </c>
      <c r="E401" s="201"/>
      <c r="F401" s="197"/>
      <c r="G401" s="25"/>
      <c r="H401" s="232" t="s">
        <v>62</v>
      </c>
      <c r="I401" s="189"/>
      <c r="J401" s="236">
        <f t="shared" ref="J401:J404" si="29">(IF(H401="רצוי",$Q$3,$Q$4))*(IF(G401="קיים במוצר",$Q$6,IF(G401="קיים ברכיב צד ג",$Q$7,IF(G401="דורש פיתוח",$Q$8,$Q$9))))*D401</f>
        <v>0</v>
      </c>
    </row>
    <row r="402" spans="1:10" ht="33" x14ac:dyDescent="0.2">
      <c r="A402" s="95" t="s">
        <v>904</v>
      </c>
      <c r="B402" s="96" t="s">
        <v>1038</v>
      </c>
      <c r="C402" s="90" t="s">
        <v>1141</v>
      </c>
      <c r="D402" s="200">
        <v>1</v>
      </c>
      <c r="E402" s="201"/>
      <c r="F402" s="197"/>
      <c r="G402" s="25"/>
      <c r="H402" s="232" t="s">
        <v>63</v>
      </c>
      <c r="I402" s="189"/>
      <c r="J402" s="236">
        <f t="shared" si="29"/>
        <v>0</v>
      </c>
    </row>
    <row r="403" spans="1:10" ht="33" x14ac:dyDescent="0.2">
      <c r="A403" s="95" t="s">
        <v>905</v>
      </c>
      <c r="B403" s="96" t="s">
        <v>1039</v>
      </c>
      <c r="C403" s="221" t="s">
        <v>794</v>
      </c>
      <c r="D403" s="222">
        <v>3</v>
      </c>
      <c r="E403" s="201"/>
      <c r="F403" s="197"/>
      <c r="G403" s="25"/>
      <c r="H403" s="232" t="s">
        <v>62</v>
      </c>
      <c r="I403" s="189"/>
      <c r="J403" s="236">
        <f t="shared" si="29"/>
        <v>0</v>
      </c>
    </row>
    <row r="404" spans="1:10" ht="16.5" x14ac:dyDescent="0.3">
      <c r="A404" s="95" t="s">
        <v>906</v>
      </c>
      <c r="B404" s="96" t="s">
        <v>1040</v>
      </c>
      <c r="C404" s="91" t="s">
        <v>796</v>
      </c>
      <c r="D404" s="223">
        <v>3</v>
      </c>
      <c r="E404" s="201"/>
      <c r="F404" s="197"/>
      <c r="G404" s="25"/>
      <c r="H404" s="232" t="s">
        <v>62</v>
      </c>
      <c r="I404" s="189"/>
      <c r="J404" s="236">
        <f t="shared" si="29"/>
        <v>0</v>
      </c>
    </row>
    <row r="405" spans="1:10" x14ac:dyDescent="0.2">
      <c r="C405" s="225"/>
      <c r="D405" s="225"/>
      <c r="E405" s="225"/>
      <c r="F405" s="78"/>
      <c r="G405" s="78"/>
      <c r="H405" s="227"/>
      <c r="I405" s="78"/>
    </row>
    <row r="406" spans="1:10" x14ac:dyDescent="0.2">
      <c r="C406" s="225"/>
      <c r="D406" s="226"/>
      <c r="E406" s="225"/>
      <c r="F406" s="78"/>
      <c r="G406" s="78"/>
      <c r="H406" s="227"/>
      <c r="I406" s="78"/>
    </row>
    <row r="407" spans="1:10" x14ac:dyDescent="0.2">
      <c r="C407" s="225"/>
      <c r="D407" s="225"/>
      <c r="E407" s="225"/>
      <c r="F407" s="78"/>
      <c r="G407" s="78"/>
      <c r="H407" s="227"/>
      <c r="I407" s="78"/>
      <c r="J407" s="249">
        <f>SUM(J3:J406)</f>
        <v>0</v>
      </c>
    </row>
    <row r="408" spans="1:10" x14ac:dyDescent="0.2">
      <c r="C408" s="225"/>
      <c r="D408" s="225"/>
      <c r="E408" s="225"/>
      <c r="F408" s="78"/>
      <c r="G408" s="78"/>
      <c r="H408" s="227"/>
      <c r="I408" s="78"/>
    </row>
    <row r="409" spans="1:10" x14ac:dyDescent="0.2">
      <c r="C409" s="225"/>
      <c r="D409" s="225"/>
      <c r="E409" s="225"/>
      <c r="F409" s="78"/>
      <c r="G409" s="78"/>
      <c r="H409" s="227"/>
      <c r="I409" s="78"/>
    </row>
    <row r="410" spans="1:10" x14ac:dyDescent="0.2">
      <c r="C410" s="225"/>
      <c r="D410" s="225"/>
      <c r="E410" s="225"/>
      <c r="F410" s="78"/>
      <c r="G410" s="78"/>
      <c r="H410" s="227"/>
      <c r="I410" s="78"/>
    </row>
    <row r="411" spans="1:10" x14ac:dyDescent="0.2">
      <c r="E411" s="227"/>
      <c r="F411" s="78"/>
      <c r="G411" s="78"/>
      <c r="H411" s="227"/>
      <c r="I411" s="78"/>
    </row>
    <row r="412" spans="1:10" x14ac:dyDescent="0.2">
      <c r="E412" s="227"/>
      <c r="F412" s="78"/>
      <c r="G412" s="78"/>
      <c r="H412" s="227"/>
      <c r="I412" s="78"/>
    </row>
    <row r="413" spans="1:10" x14ac:dyDescent="0.2">
      <c r="E413" s="227"/>
      <c r="F413" s="78"/>
      <c r="G413" s="78"/>
      <c r="H413" s="227"/>
      <c r="I413" s="78"/>
    </row>
    <row r="414" spans="1:10" x14ac:dyDescent="0.2">
      <c r="E414" s="227"/>
      <c r="F414" s="78"/>
      <c r="G414" s="78"/>
      <c r="H414" s="227"/>
      <c r="I414" s="78"/>
    </row>
    <row r="415" spans="1:10" x14ac:dyDescent="0.2">
      <c r="E415" s="227"/>
      <c r="F415" s="78"/>
      <c r="G415" s="78"/>
      <c r="H415" s="227"/>
      <c r="I415" s="78"/>
    </row>
    <row r="416" spans="1:10" x14ac:dyDescent="0.2">
      <c r="E416" s="227"/>
      <c r="F416" s="78"/>
      <c r="G416" s="78"/>
      <c r="H416" s="227"/>
      <c r="I416" s="78"/>
    </row>
    <row r="417" spans="5:9" x14ac:dyDescent="0.2">
      <c r="E417" s="227"/>
      <c r="F417" s="78"/>
      <c r="G417" s="78"/>
      <c r="H417" s="227"/>
      <c r="I417" s="78"/>
    </row>
    <row r="418" spans="5:9" x14ac:dyDescent="0.2">
      <c r="E418" s="227"/>
      <c r="F418" s="78"/>
      <c r="G418" s="78"/>
      <c r="H418" s="227"/>
      <c r="I418" s="78"/>
    </row>
    <row r="419" spans="5:9" x14ac:dyDescent="0.2">
      <c r="E419" s="227"/>
      <c r="F419" s="78"/>
      <c r="G419" s="78"/>
      <c r="H419" s="227"/>
      <c r="I419" s="78"/>
    </row>
    <row r="420" spans="5:9" x14ac:dyDescent="0.2">
      <c r="E420" s="227"/>
      <c r="F420" s="78"/>
      <c r="G420" s="78"/>
      <c r="H420" s="227"/>
      <c r="I420" s="78"/>
    </row>
    <row r="421" spans="5:9" x14ac:dyDescent="0.2">
      <c r="E421" s="227"/>
      <c r="F421" s="78"/>
      <c r="G421" s="78"/>
      <c r="H421" s="227"/>
      <c r="I421" s="78"/>
    </row>
    <row r="422" spans="5:9" x14ac:dyDescent="0.2">
      <c r="E422" s="227"/>
      <c r="F422" s="78"/>
      <c r="G422" s="78"/>
      <c r="H422" s="227"/>
      <c r="I422" s="78"/>
    </row>
    <row r="423" spans="5:9" x14ac:dyDescent="0.2">
      <c r="E423" s="227"/>
      <c r="F423" s="78"/>
      <c r="G423" s="78"/>
      <c r="H423" s="227"/>
      <c r="I423" s="78"/>
    </row>
    <row r="424" spans="5:9" x14ac:dyDescent="0.2">
      <c r="E424" s="227"/>
      <c r="F424" s="78"/>
      <c r="G424" s="78"/>
      <c r="H424" s="227"/>
      <c r="I424" s="78"/>
    </row>
    <row r="425" spans="5:9" x14ac:dyDescent="0.2">
      <c r="E425" s="227"/>
      <c r="F425" s="78"/>
      <c r="G425" s="78"/>
      <c r="H425" s="227"/>
      <c r="I425" s="78"/>
    </row>
    <row r="426" spans="5:9" x14ac:dyDescent="0.2">
      <c r="E426" s="227"/>
      <c r="F426" s="78"/>
      <c r="G426" s="78"/>
      <c r="H426" s="227"/>
      <c r="I426" s="78"/>
    </row>
    <row r="427" spans="5:9" x14ac:dyDescent="0.2">
      <c r="E427" s="227"/>
      <c r="F427" s="78"/>
      <c r="G427" s="78"/>
      <c r="H427" s="227"/>
      <c r="I427" s="78"/>
    </row>
    <row r="428" spans="5:9" x14ac:dyDescent="0.2">
      <c r="E428" s="227"/>
      <c r="F428" s="78"/>
      <c r="G428" s="78"/>
      <c r="H428" s="227"/>
      <c r="I428" s="78"/>
    </row>
    <row r="429" spans="5:9" x14ac:dyDescent="0.2">
      <c r="E429" s="227"/>
      <c r="F429" s="78"/>
      <c r="G429" s="78"/>
      <c r="H429" s="227"/>
      <c r="I429" s="78"/>
    </row>
    <row r="430" spans="5:9" x14ac:dyDescent="0.2">
      <c r="E430" s="227"/>
      <c r="F430" s="78"/>
      <c r="G430" s="78"/>
      <c r="H430" s="227"/>
      <c r="I430" s="78"/>
    </row>
    <row r="431" spans="5:9" x14ac:dyDescent="0.2">
      <c r="E431" s="227"/>
      <c r="F431" s="78"/>
      <c r="G431" s="78"/>
      <c r="H431" s="227"/>
      <c r="I431" s="78"/>
    </row>
    <row r="432" spans="5:9" x14ac:dyDescent="0.2">
      <c r="E432" s="227"/>
      <c r="F432" s="78"/>
      <c r="G432" s="78"/>
      <c r="H432" s="227"/>
      <c r="I432" s="78"/>
    </row>
    <row r="433" spans="5:9" x14ac:dyDescent="0.2">
      <c r="E433" s="227"/>
      <c r="F433" s="78"/>
      <c r="G433" s="78"/>
      <c r="H433" s="227"/>
      <c r="I433" s="78"/>
    </row>
    <row r="434" spans="5:9" x14ac:dyDescent="0.2">
      <c r="E434" s="227"/>
      <c r="F434" s="78"/>
      <c r="G434" s="78"/>
      <c r="H434" s="227"/>
      <c r="I434" s="78"/>
    </row>
    <row r="435" spans="5:9" x14ac:dyDescent="0.2">
      <c r="E435" s="227"/>
      <c r="F435" s="78"/>
      <c r="G435" s="78"/>
      <c r="H435" s="227"/>
      <c r="I435" s="78"/>
    </row>
    <row r="436" spans="5:9" x14ac:dyDescent="0.2">
      <c r="E436" s="227"/>
      <c r="F436" s="78"/>
      <c r="G436" s="78"/>
      <c r="H436" s="227"/>
      <c r="I436" s="78"/>
    </row>
    <row r="437" spans="5:9" x14ac:dyDescent="0.2">
      <c r="E437" s="227"/>
      <c r="F437" s="78"/>
      <c r="G437" s="78"/>
      <c r="H437" s="227"/>
      <c r="I437" s="78"/>
    </row>
    <row r="438" spans="5:9" x14ac:dyDescent="0.2">
      <c r="E438" s="227"/>
      <c r="F438" s="78"/>
      <c r="G438" s="78"/>
      <c r="H438" s="227"/>
      <c r="I438" s="78"/>
    </row>
    <row r="439" spans="5:9" x14ac:dyDescent="0.2">
      <c r="E439" s="227"/>
      <c r="F439" s="78"/>
      <c r="G439" s="78"/>
      <c r="H439" s="227"/>
      <c r="I439" s="78"/>
    </row>
    <row r="440" spans="5:9" x14ac:dyDescent="0.2">
      <c r="E440" s="227"/>
      <c r="F440" s="78"/>
      <c r="G440" s="78"/>
      <c r="H440" s="227"/>
      <c r="I440" s="78"/>
    </row>
    <row r="441" spans="5:9" x14ac:dyDescent="0.2">
      <c r="E441" s="227"/>
      <c r="F441" s="78"/>
      <c r="G441" s="78"/>
      <c r="H441" s="227"/>
      <c r="I441" s="78"/>
    </row>
    <row r="442" spans="5:9" x14ac:dyDescent="0.2">
      <c r="E442" s="227"/>
      <c r="F442" s="78"/>
      <c r="G442" s="78"/>
      <c r="H442" s="227"/>
      <c r="I442" s="78"/>
    </row>
    <row r="443" spans="5:9" x14ac:dyDescent="0.2">
      <c r="E443" s="227"/>
      <c r="F443" s="78"/>
      <c r="G443" s="78"/>
      <c r="H443" s="227"/>
      <c r="I443" s="78"/>
    </row>
    <row r="444" spans="5:9" x14ac:dyDescent="0.2">
      <c r="E444" s="227"/>
      <c r="F444" s="78"/>
      <c r="G444" s="78"/>
      <c r="H444" s="227"/>
      <c r="I444" s="78"/>
    </row>
    <row r="445" spans="5:9" x14ac:dyDescent="0.2">
      <c r="E445" s="227"/>
      <c r="F445" s="78"/>
      <c r="G445" s="78"/>
      <c r="H445" s="227"/>
      <c r="I445" s="78"/>
    </row>
    <row r="446" spans="5:9" x14ac:dyDescent="0.2">
      <c r="E446" s="227"/>
      <c r="F446" s="78"/>
      <c r="G446" s="78"/>
      <c r="H446" s="227"/>
      <c r="I446" s="78"/>
    </row>
    <row r="447" spans="5:9" x14ac:dyDescent="0.2">
      <c r="E447" s="227"/>
      <c r="F447" s="78"/>
      <c r="G447" s="78"/>
      <c r="H447" s="227"/>
      <c r="I447" s="78"/>
    </row>
    <row r="448" spans="5:9" x14ac:dyDescent="0.2">
      <c r="E448" s="227"/>
      <c r="F448" s="78"/>
      <c r="G448" s="78"/>
      <c r="H448" s="227"/>
      <c r="I448" s="78"/>
    </row>
    <row r="449" spans="5:9" x14ac:dyDescent="0.2">
      <c r="E449" s="227"/>
      <c r="F449" s="78"/>
      <c r="G449" s="78"/>
      <c r="H449" s="227"/>
      <c r="I449" s="78"/>
    </row>
    <row r="450" spans="5:9" x14ac:dyDescent="0.2">
      <c r="E450" s="227"/>
      <c r="F450" s="78"/>
      <c r="G450" s="78"/>
      <c r="H450" s="227"/>
      <c r="I450" s="78"/>
    </row>
    <row r="451" spans="5:9" x14ac:dyDescent="0.2">
      <c r="E451" s="227"/>
      <c r="F451" s="78"/>
      <c r="G451" s="78"/>
      <c r="H451" s="227"/>
      <c r="I451" s="78"/>
    </row>
    <row r="452" spans="5:9" x14ac:dyDescent="0.2">
      <c r="E452" s="227"/>
      <c r="F452" s="78"/>
      <c r="G452" s="78"/>
      <c r="H452" s="227"/>
      <c r="I452" s="78"/>
    </row>
    <row r="453" spans="5:9" x14ac:dyDescent="0.2">
      <c r="E453" s="227"/>
      <c r="F453" s="78"/>
      <c r="G453" s="78"/>
      <c r="H453" s="227"/>
      <c r="I453" s="78"/>
    </row>
    <row r="454" spans="5:9" x14ac:dyDescent="0.2">
      <c r="E454" s="227"/>
      <c r="F454" s="78"/>
      <c r="G454" s="78"/>
      <c r="H454" s="227"/>
      <c r="I454" s="78"/>
    </row>
    <row r="455" spans="5:9" x14ac:dyDescent="0.2">
      <c r="E455" s="227"/>
      <c r="F455" s="78"/>
      <c r="G455" s="78"/>
      <c r="H455" s="227"/>
      <c r="I455" s="78"/>
    </row>
    <row r="456" spans="5:9" x14ac:dyDescent="0.2">
      <c r="E456" s="227"/>
      <c r="F456" s="78"/>
      <c r="G456" s="78"/>
      <c r="H456" s="227"/>
      <c r="I456" s="78"/>
    </row>
    <row r="457" spans="5:9" x14ac:dyDescent="0.2">
      <c r="E457" s="227"/>
      <c r="F457" s="78"/>
      <c r="G457" s="78"/>
      <c r="H457" s="227"/>
      <c r="I457" s="78"/>
    </row>
    <row r="458" spans="5:9" x14ac:dyDescent="0.2">
      <c r="E458" s="227"/>
      <c r="F458" s="78"/>
      <c r="G458" s="78"/>
      <c r="H458" s="227"/>
      <c r="I458" s="78"/>
    </row>
    <row r="459" spans="5:9" x14ac:dyDescent="0.2">
      <c r="E459" s="227"/>
      <c r="F459" s="78"/>
      <c r="G459" s="78"/>
      <c r="H459" s="227"/>
      <c r="I459" s="78"/>
    </row>
    <row r="460" spans="5:9" x14ac:dyDescent="0.2">
      <c r="E460" s="227"/>
      <c r="F460" s="78"/>
      <c r="G460" s="78"/>
      <c r="H460" s="227"/>
      <c r="I460" s="78"/>
    </row>
    <row r="461" spans="5:9" x14ac:dyDescent="0.2">
      <c r="E461" s="227"/>
      <c r="F461" s="78"/>
      <c r="G461" s="78"/>
      <c r="H461" s="227"/>
      <c r="I461" s="78"/>
    </row>
    <row r="462" spans="5:9" x14ac:dyDescent="0.2">
      <c r="E462" s="227"/>
      <c r="F462" s="78"/>
      <c r="G462" s="78"/>
      <c r="H462" s="227"/>
      <c r="I462" s="78"/>
    </row>
    <row r="463" spans="5:9" x14ac:dyDescent="0.2">
      <c r="E463" s="227"/>
      <c r="F463" s="78"/>
      <c r="G463" s="78"/>
      <c r="H463" s="227"/>
      <c r="I463" s="78"/>
    </row>
    <row r="464" spans="5:9" x14ac:dyDescent="0.2">
      <c r="E464" s="227"/>
      <c r="F464" s="78"/>
      <c r="G464" s="78"/>
      <c r="H464" s="227"/>
      <c r="I464" s="78"/>
    </row>
    <row r="465" spans="5:9" x14ac:dyDescent="0.2">
      <c r="E465" s="227"/>
      <c r="F465" s="78"/>
      <c r="G465" s="78"/>
      <c r="H465" s="227"/>
      <c r="I465" s="78"/>
    </row>
    <row r="466" spans="5:9" x14ac:dyDescent="0.2">
      <c r="E466" s="227"/>
      <c r="F466" s="78"/>
      <c r="G466" s="78"/>
      <c r="H466" s="227"/>
      <c r="I466" s="78"/>
    </row>
    <row r="467" spans="5:9" x14ac:dyDescent="0.2">
      <c r="E467" s="227"/>
      <c r="F467" s="78"/>
      <c r="G467" s="78"/>
      <c r="H467" s="227"/>
      <c r="I467" s="78"/>
    </row>
    <row r="468" spans="5:9" x14ac:dyDescent="0.2">
      <c r="E468" s="227"/>
      <c r="F468" s="78"/>
      <c r="G468" s="78"/>
      <c r="H468" s="227"/>
      <c r="I468" s="78"/>
    </row>
    <row r="469" spans="5:9" x14ac:dyDescent="0.2">
      <c r="E469" s="227"/>
      <c r="F469" s="78"/>
      <c r="G469" s="78"/>
      <c r="H469" s="227"/>
      <c r="I469" s="78"/>
    </row>
    <row r="470" spans="5:9" x14ac:dyDescent="0.2">
      <c r="E470" s="227"/>
      <c r="F470" s="78"/>
      <c r="G470" s="78"/>
      <c r="H470" s="227"/>
      <c r="I470" s="78"/>
    </row>
    <row r="471" spans="5:9" x14ac:dyDescent="0.2">
      <c r="E471" s="227"/>
      <c r="F471" s="78"/>
      <c r="G471" s="78"/>
      <c r="H471" s="227"/>
      <c r="I471" s="78"/>
    </row>
    <row r="472" spans="5:9" x14ac:dyDescent="0.2">
      <c r="E472" s="227"/>
      <c r="F472" s="78"/>
      <c r="G472" s="78"/>
      <c r="H472" s="227"/>
      <c r="I472" s="78"/>
    </row>
    <row r="473" spans="5:9" x14ac:dyDescent="0.2">
      <c r="E473" s="227"/>
      <c r="F473" s="78"/>
      <c r="G473" s="78"/>
      <c r="H473" s="227"/>
      <c r="I473" s="78"/>
    </row>
    <row r="474" spans="5:9" x14ac:dyDescent="0.2">
      <c r="E474" s="227"/>
      <c r="F474" s="78"/>
      <c r="G474" s="78"/>
      <c r="H474" s="227"/>
      <c r="I474" s="78"/>
    </row>
    <row r="475" spans="5:9" x14ac:dyDescent="0.2">
      <c r="E475" s="227"/>
      <c r="F475" s="78"/>
      <c r="G475" s="78"/>
      <c r="H475" s="227"/>
      <c r="I475" s="78"/>
    </row>
    <row r="476" spans="5:9" x14ac:dyDescent="0.2">
      <c r="E476" s="227"/>
      <c r="F476" s="78"/>
      <c r="G476" s="78"/>
      <c r="H476" s="227"/>
      <c r="I476" s="78"/>
    </row>
    <row r="477" spans="5:9" x14ac:dyDescent="0.2">
      <c r="E477" s="227"/>
      <c r="F477" s="78"/>
      <c r="G477" s="78"/>
      <c r="H477" s="227"/>
      <c r="I477" s="78"/>
    </row>
    <row r="478" spans="5:9" x14ac:dyDescent="0.2">
      <c r="E478" s="227"/>
      <c r="F478" s="78"/>
      <c r="G478" s="78"/>
      <c r="H478" s="227"/>
      <c r="I478" s="78"/>
    </row>
    <row r="479" spans="5:9" x14ac:dyDescent="0.2">
      <c r="E479" s="227"/>
      <c r="F479" s="78"/>
      <c r="G479" s="78"/>
      <c r="H479" s="227"/>
      <c r="I479" s="78"/>
    </row>
    <row r="480" spans="5:9" x14ac:dyDescent="0.2">
      <c r="E480" s="227"/>
      <c r="F480" s="78"/>
      <c r="G480" s="78"/>
      <c r="H480" s="227"/>
      <c r="I480" s="78"/>
    </row>
    <row r="481" spans="5:9" x14ac:dyDescent="0.2">
      <c r="E481" s="227"/>
      <c r="F481" s="78"/>
      <c r="G481" s="78"/>
      <c r="H481" s="227"/>
      <c r="I481" s="78"/>
    </row>
    <row r="482" spans="5:9" x14ac:dyDescent="0.2">
      <c r="E482" s="227"/>
      <c r="F482" s="78"/>
      <c r="G482" s="78"/>
      <c r="H482" s="227"/>
      <c r="I482" s="78"/>
    </row>
    <row r="483" spans="5:9" x14ac:dyDescent="0.2">
      <c r="E483" s="227"/>
      <c r="F483" s="78"/>
      <c r="G483" s="78"/>
      <c r="H483" s="227"/>
      <c r="I483" s="78"/>
    </row>
    <row r="484" spans="5:9" x14ac:dyDescent="0.2">
      <c r="E484" s="227"/>
      <c r="F484" s="78"/>
      <c r="G484" s="78"/>
      <c r="H484" s="227"/>
      <c r="I484" s="78"/>
    </row>
    <row r="485" spans="5:9" x14ac:dyDescent="0.2">
      <c r="E485" s="227"/>
      <c r="F485" s="78"/>
      <c r="G485" s="78"/>
      <c r="H485" s="227"/>
      <c r="I485" s="78"/>
    </row>
    <row r="486" spans="5:9" x14ac:dyDescent="0.2">
      <c r="E486" s="227"/>
      <c r="F486" s="78"/>
      <c r="G486" s="78"/>
      <c r="H486" s="227"/>
      <c r="I486" s="78"/>
    </row>
    <row r="487" spans="5:9" x14ac:dyDescent="0.2">
      <c r="E487" s="227"/>
      <c r="F487" s="78"/>
      <c r="G487" s="78"/>
      <c r="H487" s="227"/>
      <c r="I487" s="78"/>
    </row>
    <row r="488" spans="5:9" x14ac:dyDescent="0.2">
      <c r="E488" s="227"/>
      <c r="F488" s="78"/>
      <c r="G488" s="78"/>
      <c r="H488" s="227"/>
      <c r="I488" s="78"/>
    </row>
    <row r="489" spans="5:9" x14ac:dyDescent="0.2">
      <c r="E489" s="227"/>
      <c r="F489" s="78"/>
      <c r="G489" s="78"/>
      <c r="H489" s="227"/>
      <c r="I489" s="78"/>
    </row>
    <row r="490" spans="5:9" x14ac:dyDescent="0.2">
      <c r="E490" s="227"/>
      <c r="F490" s="78"/>
      <c r="G490" s="78"/>
      <c r="H490" s="227"/>
      <c r="I490" s="78"/>
    </row>
    <row r="491" spans="5:9" x14ac:dyDescent="0.2">
      <c r="E491" s="227"/>
      <c r="F491" s="78"/>
      <c r="G491" s="78"/>
      <c r="H491" s="227"/>
      <c r="I491" s="78"/>
    </row>
    <row r="492" spans="5:9" x14ac:dyDescent="0.2">
      <c r="E492" s="227"/>
      <c r="F492" s="78"/>
      <c r="G492" s="78"/>
      <c r="H492" s="227"/>
      <c r="I492" s="78"/>
    </row>
    <row r="493" spans="5:9" x14ac:dyDescent="0.2">
      <c r="E493" s="227"/>
      <c r="F493" s="78"/>
      <c r="G493" s="78"/>
      <c r="H493" s="227"/>
      <c r="I493" s="78"/>
    </row>
    <row r="494" spans="5:9" x14ac:dyDescent="0.2">
      <c r="E494" s="227"/>
      <c r="F494" s="78"/>
      <c r="G494" s="78"/>
      <c r="H494" s="227"/>
      <c r="I494" s="78"/>
    </row>
    <row r="495" spans="5:9" x14ac:dyDescent="0.2">
      <c r="E495" s="227"/>
      <c r="F495" s="78"/>
      <c r="G495" s="78"/>
      <c r="H495" s="227"/>
      <c r="I495" s="78"/>
    </row>
    <row r="496" spans="5:9" x14ac:dyDescent="0.2">
      <c r="E496" s="227"/>
      <c r="F496" s="78"/>
      <c r="G496" s="78"/>
      <c r="H496" s="227"/>
      <c r="I496" s="78"/>
    </row>
    <row r="497" spans="5:9" x14ac:dyDescent="0.2">
      <c r="E497" s="227"/>
      <c r="F497" s="78"/>
      <c r="G497" s="78"/>
      <c r="H497" s="227"/>
      <c r="I497" s="78"/>
    </row>
    <row r="498" spans="5:9" x14ac:dyDescent="0.2">
      <c r="E498" s="227"/>
      <c r="F498" s="78"/>
      <c r="G498" s="78"/>
      <c r="H498" s="227"/>
      <c r="I498" s="78"/>
    </row>
    <row r="499" spans="5:9" x14ac:dyDescent="0.2">
      <c r="E499" s="227"/>
      <c r="F499" s="78"/>
      <c r="G499" s="78"/>
      <c r="H499" s="227"/>
      <c r="I499" s="78"/>
    </row>
    <row r="500" spans="5:9" x14ac:dyDescent="0.2">
      <c r="E500" s="227"/>
      <c r="F500" s="78"/>
      <c r="G500" s="78"/>
      <c r="H500" s="227"/>
      <c r="I500" s="78"/>
    </row>
    <row r="501" spans="5:9" x14ac:dyDescent="0.2">
      <c r="E501" s="227"/>
      <c r="F501" s="78"/>
      <c r="G501" s="78"/>
      <c r="H501" s="227"/>
      <c r="I501" s="78"/>
    </row>
    <row r="502" spans="5:9" x14ac:dyDescent="0.2">
      <c r="E502" s="227"/>
      <c r="F502" s="78"/>
      <c r="G502" s="78"/>
      <c r="H502" s="227"/>
      <c r="I502" s="78"/>
    </row>
    <row r="503" spans="5:9" x14ac:dyDescent="0.2">
      <c r="E503" s="227"/>
      <c r="F503" s="78"/>
      <c r="G503" s="78"/>
      <c r="H503" s="227"/>
      <c r="I503" s="78"/>
    </row>
    <row r="504" spans="5:9" x14ac:dyDescent="0.2">
      <c r="E504" s="227"/>
      <c r="F504" s="78"/>
      <c r="G504" s="78"/>
      <c r="H504" s="227"/>
      <c r="I504" s="78"/>
    </row>
    <row r="505" spans="5:9" x14ac:dyDescent="0.2">
      <c r="E505" s="227"/>
      <c r="F505" s="78"/>
      <c r="G505" s="78"/>
      <c r="H505" s="227"/>
      <c r="I505" s="78"/>
    </row>
    <row r="506" spans="5:9" x14ac:dyDescent="0.2">
      <c r="E506" s="227"/>
      <c r="F506" s="78"/>
      <c r="G506" s="78"/>
      <c r="H506" s="227"/>
      <c r="I506" s="78"/>
    </row>
    <row r="507" spans="5:9" x14ac:dyDescent="0.2">
      <c r="E507" s="227"/>
      <c r="F507" s="78"/>
      <c r="G507" s="78"/>
      <c r="H507" s="227"/>
      <c r="I507" s="78"/>
    </row>
    <row r="508" spans="5:9" x14ac:dyDescent="0.2">
      <c r="E508" s="227"/>
      <c r="F508" s="78"/>
      <c r="G508" s="78"/>
      <c r="H508" s="227"/>
      <c r="I508" s="78"/>
    </row>
    <row r="509" spans="5:9" x14ac:dyDescent="0.2">
      <c r="E509" s="227"/>
      <c r="F509" s="78"/>
      <c r="G509" s="78"/>
      <c r="H509" s="227"/>
      <c r="I509" s="78"/>
    </row>
    <row r="510" spans="5:9" x14ac:dyDescent="0.2">
      <c r="E510" s="227"/>
      <c r="F510" s="78"/>
      <c r="G510" s="78"/>
      <c r="H510" s="227"/>
      <c r="I510" s="78"/>
    </row>
    <row r="511" spans="5:9" x14ac:dyDescent="0.2">
      <c r="E511" s="227"/>
      <c r="F511" s="78"/>
      <c r="G511" s="78"/>
      <c r="H511" s="227"/>
      <c r="I511" s="78"/>
    </row>
    <row r="512" spans="5:9" x14ac:dyDescent="0.2">
      <c r="E512" s="227"/>
      <c r="F512" s="78"/>
      <c r="G512" s="78"/>
      <c r="H512" s="227"/>
      <c r="I512" s="78"/>
    </row>
    <row r="513" spans="5:9" x14ac:dyDescent="0.2">
      <c r="E513" s="227"/>
      <c r="F513" s="78"/>
      <c r="G513" s="78"/>
      <c r="H513" s="227"/>
      <c r="I513" s="78"/>
    </row>
    <row r="514" spans="5:9" x14ac:dyDescent="0.2">
      <c r="E514" s="227"/>
      <c r="F514" s="78"/>
      <c r="G514" s="78"/>
      <c r="H514" s="227"/>
      <c r="I514" s="78"/>
    </row>
    <row r="515" spans="5:9" x14ac:dyDescent="0.2">
      <c r="E515" s="227"/>
      <c r="F515" s="78"/>
      <c r="G515" s="78"/>
      <c r="H515" s="227"/>
      <c r="I515" s="78"/>
    </row>
    <row r="516" spans="5:9" x14ac:dyDescent="0.2">
      <c r="E516" s="227"/>
      <c r="F516" s="78"/>
      <c r="G516" s="78"/>
      <c r="H516" s="227"/>
      <c r="I516" s="78"/>
    </row>
    <row r="517" spans="5:9" x14ac:dyDescent="0.2">
      <c r="E517" s="227"/>
      <c r="F517" s="78"/>
      <c r="G517" s="78"/>
      <c r="H517" s="227"/>
      <c r="I517" s="78"/>
    </row>
    <row r="518" spans="5:9" x14ac:dyDescent="0.2">
      <c r="E518" s="227"/>
      <c r="F518" s="78"/>
      <c r="G518" s="78"/>
      <c r="H518" s="227"/>
      <c r="I518" s="78"/>
    </row>
    <row r="519" spans="5:9" x14ac:dyDescent="0.2">
      <c r="E519" s="227"/>
      <c r="F519" s="78"/>
      <c r="G519" s="78"/>
      <c r="H519" s="227"/>
      <c r="I519" s="78"/>
    </row>
    <row r="520" spans="5:9" x14ac:dyDescent="0.2">
      <c r="E520" s="227"/>
      <c r="F520" s="78"/>
      <c r="G520" s="78"/>
      <c r="H520" s="227"/>
      <c r="I520" s="78"/>
    </row>
    <row r="521" spans="5:9" x14ac:dyDescent="0.2">
      <c r="E521" s="227"/>
      <c r="F521" s="78"/>
      <c r="G521" s="78"/>
      <c r="H521" s="227"/>
      <c r="I521" s="78"/>
    </row>
    <row r="522" spans="5:9" x14ac:dyDescent="0.2">
      <c r="E522" s="227"/>
      <c r="F522" s="78"/>
      <c r="G522" s="78"/>
      <c r="H522" s="227"/>
      <c r="I522" s="78"/>
    </row>
    <row r="523" spans="5:9" x14ac:dyDescent="0.2">
      <c r="E523" s="227"/>
      <c r="F523" s="78"/>
      <c r="G523" s="78"/>
      <c r="H523" s="227"/>
      <c r="I523" s="78"/>
    </row>
    <row r="524" spans="5:9" x14ac:dyDescent="0.2">
      <c r="E524" s="227"/>
      <c r="F524" s="78"/>
      <c r="G524" s="78"/>
      <c r="H524" s="227"/>
      <c r="I524" s="78"/>
    </row>
    <row r="525" spans="5:9" x14ac:dyDescent="0.2">
      <c r="E525" s="227"/>
      <c r="F525" s="78"/>
      <c r="G525" s="78"/>
      <c r="H525" s="227"/>
      <c r="I525" s="78"/>
    </row>
    <row r="526" spans="5:9" x14ac:dyDescent="0.2">
      <c r="E526" s="227"/>
      <c r="F526" s="78"/>
      <c r="G526" s="78"/>
      <c r="H526" s="227"/>
      <c r="I526" s="78"/>
    </row>
    <row r="527" spans="5:9" x14ac:dyDescent="0.2">
      <c r="E527" s="227"/>
      <c r="F527" s="78"/>
      <c r="G527" s="78"/>
      <c r="H527" s="227"/>
      <c r="I527" s="78"/>
    </row>
    <row r="528" spans="5:9" x14ac:dyDescent="0.2">
      <c r="E528" s="227"/>
      <c r="F528" s="78"/>
      <c r="G528" s="78"/>
      <c r="H528" s="227"/>
      <c r="I528" s="78"/>
    </row>
    <row r="529" spans="5:9" x14ac:dyDescent="0.2">
      <c r="E529" s="227"/>
      <c r="F529" s="78"/>
      <c r="G529" s="78"/>
      <c r="H529" s="227"/>
      <c r="I529" s="78"/>
    </row>
    <row r="530" spans="5:9" x14ac:dyDescent="0.2">
      <c r="E530" s="227"/>
      <c r="F530" s="78"/>
      <c r="G530" s="78"/>
      <c r="H530" s="227"/>
      <c r="I530" s="78"/>
    </row>
    <row r="531" spans="5:9" x14ac:dyDescent="0.2">
      <c r="E531" s="227"/>
      <c r="F531" s="78"/>
      <c r="G531" s="78"/>
      <c r="H531" s="227"/>
      <c r="I531" s="78"/>
    </row>
    <row r="532" spans="5:9" x14ac:dyDescent="0.2">
      <c r="E532" s="227"/>
      <c r="F532" s="78"/>
      <c r="G532" s="78"/>
      <c r="H532" s="227"/>
      <c r="I532" s="78"/>
    </row>
    <row r="533" spans="5:9" x14ac:dyDescent="0.2">
      <c r="E533" s="227"/>
      <c r="F533" s="78"/>
      <c r="G533" s="78"/>
      <c r="H533" s="227"/>
      <c r="I533" s="78"/>
    </row>
    <row r="534" spans="5:9" x14ac:dyDescent="0.2">
      <c r="E534" s="227"/>
      <c r="F534" s="78"/>
      <c r="G534" s="78"/>
      <c r="H534" s="227"/>
      <c r="I534" s="78"/>
    </row>
    <row r="535" spans="5:9" x14ac:dyDescent="0.2">
      <c r="E535" s="227"/>
      <c r="F535" s="78"/>
      <c r="G535" s="78"/>
      <c r="H535" s="227"/>
      <c r="I535" s="78"/>
    </row>
    <row r="536" spans="5:9" x14ac:dyDescent="0.2">
      <c r="E536" s="227"/>
      <c r="F536" s="78"/>
      <c r="G536" s="78"/>
      <c r="H536" s="227"/>
      <c r="I536" s="78"/>
    </row>
    <row r="537" spans="5:9" x14ac:dyDescent="0.2">
      <c r="E537" s="227"/>
      <c r="F537" s="78"/>
      <c r="G537" s="78"/>
      <c r="H537" s="227"/>
      <c r="I537" s="78"/>
    </row>
    <row r="538" spans="5:9" x14ac:dyDescent="0.2">
      <c r="E538" s="227"/>
      <c r="F538" s="78"/>
      <c r="G538" s="78"/>
      <c r="H538" s="227"/>
      <c r="I538" s="78"/>
    </row>
    <row r="539" spans="5:9" x14ac:dyDescent="0.2">
      <c r="E539" s="227"/>
      <c r="F539" s="78"/>
      <c r="G539" s="78"/>
      <c r="H539" s="227"/>
      <c r="I539" s="78"/>
    </row>
    <row r="540" spans="5:9" x14ac:dyDescent="0.2">
      <c r="E540" s="227"/>
      <c r="F540" s="78"/>
      <c r="G540" s="78"/>
      <c r="H540" s="227"/>
      <c r="I540" s="78"/>
    </row>
    <row r="541" spans="5:9" x14ac:dyDescent="0.2">
      <c r="E541" s="227"/>
      <c r="F541" s="78"/>
      <c r="G541" s="78"/>
      <c r="H541" s="227"/>
      <c r="I541" s="78"/>
    </row>
    <row r="542" spans="5:9" x14ac:dyDescent="0.2">
      <c r="E542" s="227"/>
      <c r="F542" s="78"/>
      <c r="G542" s="78"/>
      <c r="H542" s="227"/>
      <c r="I542" s="78"/>
    </row>
    <row r="543" spans="5:9" x14ac:dyDescent="0.2">
      <c r="E543" s="227"/>
      <c r="F543" s="78"/>
      <c r="G543" s="78"/>
      <c r="H543" s="227"/>
      <c r="I543" s="78"/>
    </row>
    <row r="544" spans="5:9" x14ac:dyDescent="0.2">
      <c r="E544" s="227"/>
      <c r="F544" s="78"/>
      <c r="G544" s="78"/>
      <c r="H544" s="227"/>
      <c r="I544" s="78"/>
    </row>
    <row r="545" spans="5:9" x14ac:dyDescent="0.2">
      <c r="E545" s="227"/>
      <c r="F545" s="78"/>
      <c r="G545" s="78"/>
      <c r="H545" s="227"/>
      <c r="I545" s="78"/>
    </row>
    <row r="546" spans="5:9" x14ac:dyDescent="0.2">
      <c r="E546" s="227"/>
      <c r="F546" s="78"/>
      <c r="G546" s="78"/>
      <c r="H546" s="227"/>
      <c r="I546" s="78"/>
    </row>
    <row r="547" spans="5:9" x14ac:dyDescent="0.2">
      <c r="E547" s="227"/>
      <c r="F547" s="78"/>
      <c r="G547" s="78"/>
      <c r="H547" s="227"/>
      <c r="I547" s="78"/>
    </row>
    <row r="548" spans="5:9" x14ac:dyDescent="0.2">
      <c r="E548" s="227"/>
      <c r="F548" s="78"/>
      <c r="G548" s="78"/>
      <c r="H548" s="227"/>
      <c r="I548" s="78"/>
    </row>
    <row r="549" spans="5:9" x14ac:dyDescent="0.2">
      <c r="E549" s="227"/>
      <c r="F549" s="78"/>
      <c r="G549" s="78"/>
      <c r="H549" s="227"/>
      <c r="I549" s="78"/>
    </row>
    <row r="550" spans="5:9" x14ac:dyDescent="0.2">
      <c r="E550" s="227"/>
      <c r="F550" s="78"/>
      <c r="G550" s="78"/>
      <c r="H550" s="227"/>
      <c r="I550" s="78"/>
    </row>
    <row r="551" spans="5:9" x14ac:dyDescent="0.2">
      <c r="E551" s="227"/>
      <c r="F551" s="78"/>
      <c r="G551" s="78"/>
      <c r="H551" s="227"/>
      <c r="I551" s="78"/>
    </row>
    <row r="552" spans="5:9" x14ac:dyDescent="0.2">
      <c r="E552" s="227"/>
      <c r="F552" s="78"/>
      <c r="G552" s="78"/>
      <c r="H552" s="227"/>
      <c r="I552" s="78"/>
    </row>
    <row r="553" spans="5:9" x14ac:dyDescent="0.2">
      <c r="E553" s="227"/>
      <c r="F553" s="78"/>
      <c r="G553" s="78"/>
      <c r="H553" s="227"/>
      <c r="I553" s="78"/>
    </row>
    <row r="554" spans="5:9" x14ac:dyDescent="0.2">
      <c r="E554" s="227"/>
      <c r="F554" s="78"/>
      <c r="G554" s="78"/>
      <c r="H554" s="227"/>
      <c r="I554" s="78"/>
    </row>
    <row r="555" spans="5:9" x14ac:dyDescent="0.2">
      <c r="E555" s="227"/>
      <c r="F555" s="78"/>
      <c r="G555" s="78"/>
      <c r="H555" s="227"/>
      <c r="I555" s="78"/>
    </row>
    <row r="556" spans="5:9" x14ac:dyDescent="0.2">
      <c r="E556" s="227"/>
      <c r="F556" s="78"/>
      <c r="G556" s="78"/>
      <c r="H556" s="227"/>
      <c r="I556" s="78"/>
    </row>
    <row r="557" spans="5:9" x14ac:dyDescent="0.2">
      <c r="E557" s="227"/>
      <c r="F557" s="78"/>
      <c r="G557" s="78"/>
      <c r="H557" s="227"/>
      <c r="I557" s="78"/>
    </row>
    <row r="558" spans="5:9" x14ac:dyDescent="0.2">
      <c r="E558" s="227"/>
      <c r="F558" s="78"/>
      <c r="G558" s="78"/>
      <c r="H558" s="227"/>
      <c r="I558" s="78"/>
    </row>
    <row r="559" spans="5:9" x14ac:dyDescent="0.2">
      <c r="E559" s="227"/>
      <c r="F559" s="78"/>
      <c r="G559" s="78"/>
      <c r="H559" s="227"/>
      <c r="I559" s="78"/>
    </row>
    <row r="560" spans="5:9" x14ac:dyDescent="0.2">
      <c r="E560" s="227"/>
      <c r="F560" s="78"/>
      <c r="G560" s="78"/>
      <c r="H560" s="227"/>
      <c r="I560" s="78"/>
    </row>
    <row r="561" spans="5:9" x14ac:dyDescent="0.2">
      <c r="E561" s="227"/>
      <c r="F561" s="78"/>
      <c r="G561" s="78"/>
      <c r="H561" s="227"/>
      <c r="I561" s="78"/>
    </row>
    <row r="562" spans="5:9" x14ac:dyDescent="0.2">
      <c r="E562" s="227"/>
      <c r="F562" s="78"/>
      <c r="G562" s="78"/>
      <c r="H562" s="227"/>
      <c r="I562" s="78"/>
    </row>
    <row r="563" spans="5:9" x14ac:dyDescent="0.2">
      <c r="E563" s="227"/>
      <c r="F563" s="78"/>
      <c r="G563" s="78"/>
      <c r="H563" s="227"/>
      <c r="I563" s="78"/>
    </row>
    <row r="564" spans="5:9" x14ac:dyDescent="0.2">
      <c r="E564" s="227"/>
      <c r="F564" s="78"/>
      <c r="G564" s="78"/>
      <c r="H564" s="227"/>
      <c r="I564" s="78"/>
    </row>
    <row r="565" spans="5:9" x14ac:dyDescent="0.2">
      <c r="E565" s="227"/>
      <c r="F565" s="78"/>
      <c r="G565" s="78"/>
      <c r="H565" s="227"/>
      <c r="I565" s="78"/>
    </row>
    <row r="566" spans="5:9" x14ac:dyDescent="0.2">
      <c r="E566" s="227"/>
      <c r="F566" s="78"/>
      <c r="G566" s="78"/>
      <c r="H566" s="227"/>
      <c r="I566" s="78"/>
    </row>
    <row r="567" spans="5:9" x14ac:dyDescent="0.2">
      <c r="E567" s="227"/>
      <c r="F567" s="78"/>
      <c r="G567" s="78"/>
      <c r="H567" s="227"/>
      <c r="I567" s="78"/>
    </row>
    <row r="568" spans="5:9" x14ac:dyDescent="0.2">
      <c r="E568" s="227"/>
      <c r="F568" s="78"/>
      <c r="G568" s="78"/>
      <c r="H568" s="227"/>
      <c r="I568" s="78"/>
    </row>
    <row r="569" spans="5:9" x14ac:dyDescent="0.2">
      <c r="E569" s="227"/>
      <c r="F569" s="78"/>
      <c r="G569" s="78"/>
      <c r="H569" s="227"/>
      <c r="I569" s="78"/>
    </row>
    <row r="570" spans="5:9" x14ac:dyDescent="0.2">
      <c r="E570" s="227"/>
      <c r="F570" s="78"/>
      <c r="G570" s="78"/>
      <c r="H570" s="227"/>
      <c r="I570" s="78"/>
    </row>
    <row r="571" spans="5:9" x14ac:dyDescent="0.2">
      <c r="E571" s="227"/>
      <c r="F571" s="78"/>
      <c r="G571" s="78"/>
      <c r="H571" s="227"/>
      <c r="I571" s="78"/>
    </row>
    <row r="572" spans="5:9" x14ac:dyDescent="0.2">
      <c r="E572" s="227"/>
      <c r="F572" s="78"/>
      <c r="G572" s="78"/>
      <c r="H572" s="227"/>
      <c r="I572" s="78"/>
    </row>
    <row r="573" spans="5:9" x14ac:dyDescent="0.2">
      <c r="E573" s="227"/>
      <c r="F573" s="78"/>
      <c r="G573" s="78"/>
      <c r="H573" s="227"/>
      <c r="I573" s="78"/>
    </row>
    <row r="574" spans="5:9" x14ac:dyDescent="0.2">
      <c r="E574" s="227"/>
      <c r="F574" s="78"/>
      <c r="G574" s="78"/>
      <c r="H574" s="227"/>
      <c r="I574" s="78"/>
    </row>
    <row r="575" spans="5:9" x14ac:dyDescent="0.2">
      <c r="E575" s="227"/>
      <c r="F575" s="78"/>
      <c r="G575" s="78"/>
      <c r="H575" s="227"/>
      <c r="I575" s="78"/>
    </row>
    <row r="576" spans="5:9" x14ac:dyDescent="0.2">
      <c r="E576" s="227"/>
      <c r="F576" s="78"/>
      <c r="G576" s="78"/>
      <c r="H576" s="227"/>
      <c r="I576" s="78"/>
    </row>
    <row r="577" spans="5:9" x14ac:dyDescent="0.2">
      <c r="E577" s="227"/>
      <c r="F577" s="78"/>
      <c r="G577" s="78"/>
      <c r="H577" s="227"/>
      <c r="I577" s="78"/>
    </row>
    <row r="578" spans="5:9" x14ac:dyDescent="0.2">
      <c r="E578" s="227"/>
      <c r="F578" s="78"/>
      <c r="G578" s="78"/>
      <c r="H578" s="227"/>
      <c r="I578" s="78"/>
    </row>
    <row r="579" spans="5:9" x14ac:dyDescent="0.2">
      <c r="E579" s="227"/>
      <c r="F579" s="78"/>
      <c r="G579" s="78"/>
      <c r="H579" s="227"/>
      <c r="I579" s="78"/>
    </row>
    <row r="580" spans="5:9" x14ac:dyDescent="0.2">
      <c r="E580" s="227"/>
      <c r="F580" s="78"/>
      <c r="G580" s="78"/>
      <c r="H580" s="227"/>
      <c r="I580" s="78"/>
    </row>
    <row r="581" spans="5:9" x14ac:dyDescent="0.2">
      <c r="E581" s="227"/>
      <c r="F581" s="78"/>
      <c r="G581" s="78"/>
      <c r="H581" s="227"/>
      <c r="I581" s="78"/>
    </row>
    <row r="582" spans="5:9" x14ac:dyDescent="0.2">
      <c r="E582" s="227"/>
      <c r="F582" s="78"/>
      <c r="G582" s="78"/>
      <c r="H582" s="227"/>
      <c r="I582" s="78"/>
    </row>
    <row r="583" spans="5:9" x14ac:dyDescent="0.2">
      <c r="E583" s="227"/>
      <c r="F583" s="78"/>
      <c r="G583" s="78"/>
      <c r="H583" s="227"/>
      <c r="I583" s="78"/>
    </row>
    <row r="584" spans="5:9" x14ac:dyDescent="0.2">
      <c r="E584" s="227"/>
      <c r="F584" s="78"/>
      <c r="G584" s="78"/>
      <c r="H584" s="227"/>
      <c r="I584" s="78"/>
    </row>
    <row r="585" spans="5:9" x14ac:dyDescent="0.2">
      <c r="E585" s="227"/>
      <c r="F585" s="78"/>
      <c r="G585" s="78"/>
      <c r="H585" s="227"/>
      <c r="I585" s="78"/>
    </row>
    <row r="586" spans="5:9" x14ac:dyDescent="0.2">
      <c r="E586" s="227"/>
      <c r="F586" s="78"/>
      <c r="G586" s="78"/>
      <c r="H586" s="227"/>
      <c r="I586" s="78"/>
    </row>
    <row r="587" spans="5:9" x14ac:dyDescent="0.2">
      <c r="E587" s="227"/>
      <c r="F587" s="78"/>
      <c r="G587" s="78"/>
      <c r="H587" s="227"/>
      <c r="I587" s="78"/>
    </row>
    <row r="588" spans="5:9" x14ac:dyDescent="0.2">
      <c r="E588" s="227"/>
      <c r="F588" s="78"/>
      <c r="G588" s="78"/>
      <c r="H588" s="227"/>
      <c r="I588" s="78"/>
    </row>
    <row r="589" spans="5:9" x14ac:dyDescent="0.2">
      <c r="E589" s="227"/>
      <c r="F589" s="78"/>
      <c r="G589" s="78"/>
      <c r="H589" s="227"/>
      <c r="I589" s="78"/>
    </row>
    <row r="590" spans="5:9" x14ac:dyDescent="0.2">
      <c r="E590" s="227"/>
      <c r="F590" s="78"/>
      <c r="G590" s="78"/>
      <c r="H590" s="227"/>
      <c r="I590" s="78"/>
    </row>
    <row r="591" spans="5:9" x14ac:dyDescent="0.2">
      <c r="E591" s="227"/>
      <c r="F591" s="78"/>
      <c r="G591" s="78"/>
      <c r="H591" s="227"/>
      <c r="I591" s="78"/>
    </row>
    <row r="592" spans="5:9" x14ac:dyDescent="0.2">
      <c r="E592" s="227"/>
      <c r="F592" s="78"/>
      <c r="G592" s="78"/>
      <c r="H592" s="227"/>
      <c r="I592" s="78"/>
    </row>
    <row r="593" spans="5:9" x14ac:dyDescent="0.2">
      <c r="E593" s="227"/>
      <c r="F593" s="78"/>
      <c r="G593" s="78"/>
      <c r="H593" s="227"/>
      <c r="I593" s="78"/>
    </row>
    <row r="594" spans="5:9" x14ac:dyDescent="0.2">
      <c r="E594" s="227"/>
      <c r="F594" s="78"/>
      <c r="G594" s="78"/>
      <c r="H594" s="227"/>
      <c r="I594" s="78"/>
    </row>
    <row r="595" spans="5:9" x14ac:dyDescent="0.2">
      <c r="E595" s="227"/>
      <c r="F595" s="78"/>
      <c r="G595" s="78"/>
      <c r="H595" s="227"/>
      <c r="I595" s="78"/>
    </row>
    <row r="596" spans="5:9" x14ac:dyDescent="0.2">
      <c r="E596" s="227"/>
      <c r="F596" s="78"/>
      <c r="G596" s="78"/>
      <c r="H596" s="227"/>
      <c r="I596" s="78"/>
    </row>
    <row r="597" spans="5:9" x14ac:dyDescent="0.2">
      <c r="E597" s="227"/>
      <c r="F597" s="78"/>
      <c r="G597" s="78"/>
      <c r="H597" s="227"/>
      <c r="I597" s="78"/>
    </row>
    <row r="598" spans="5:9" x14ac:dyDescent="0.2">
      <c r="E598" s="227"/>
      <c r="F598" s="78"/>
      <c r="G598" s="78"/>
      <c r="H598" s="227"/>
      <c r="I598" s="78"/>
    </row>
    <row r="599" spans="5:9" x14ac:dyDescent="0.2">
      <c r="E599" s="227"/>
      <c r="F599" s="78"/>
      <c r="G599" s="78"/>
      <c r="H599" s="227"/>
      <c r="I599" s="78"/>
    </row>
    <row r="600" spans="5:9" x14ac:dyDescent="0.2">
      <c r="E600" s="227"/>
      <c r="F600" s="78"/>
      <c r="G600" s="78"/>
      <c r="H600" s="227"/>
      <c r="I600" s="78"/>
    </row>
    <row r="601" spans="5:9" x14ac:dyDescent="0.2">
      <c r="E601" s="227"/>
      <c r="F601" s="78"/>
      <c r="G601" s="78"/>
      <c r="H601" s="227"/>
      <c r="I601" s="78"/>
    </row>
    <row r="602" spans="5:9" x14ac:dyDescent="0.2">
      <c r="E602" s="227"/>
      <c r="F602" s="78"/>
      <c r="G602" s="78"/>
      <c r="H602" s="227"/>
      <c r="I602" s="78"/>
    </row>
    <row r="603" spans="5:9" x14ac:dyDescent="0.2">
      <c r="E603" s="227"/>
      <c r="F603" s="78"/>
      <c r="G603" s="78"/>
      <c r="H603" s="227"/>
      <c r="I603" s="78"/>
    </row>
    <row r="604" spans="5:9" x14ac:dyDescent="0.2">
      <c r="E604" s="227"/>
      <c r="F604" s="78"/>
      <c r="G604" s="78"/>
      <c r="H604" s="227"/>
      <c r="I604" s="78"/>
    </row>
    <row r="605" spans="5:9" x14ac:dyDescent="0.2">
      <c r="E605" s="227"/>
      <c r="F605" s="78"/>
      <c r="G605" s="78"/>
      <c r="H605" s="227"/>
      <c r="I605" s="78"/>
    </row>
    <row r="606" spans="5:9" x14ac:dyDescent="0.2">
      <c r="E606" s="227"/>
      <c r="F606" s="78"/>
      <c r="G606" s="78"/>
      <c r="H606" s="227"/>
      <c r="I606" s="78"/>
    </row>
    <row r="607" spans="5:9" x14ac:dyDescent="0.2">
      <c r="E607" s="227"/>
      <c r="F607" s="78"/>
      <c r="G607" s="78"/>
      <c r="H607" s="227"/>
      <c r="I607" s="78"/>
    </row>
    <row r="608" spans="5:9" x14ac:dyDescent="0.2">
      <c r="E608" s="227"/>
      <c r="F608" s="78"/>
      <c r="G608" s="78"/>
      <c r="H608" s="227"/>
      <c r="I608" s="78"/>
    </row>
    <row r="609" spans="5:9" x14ac:dyDescent="0.2">
      <c r="E609" s="227"/>
      <c r="F609" s="78"/>
      <c r="G609" s="78"/>
      <c r="H609" s="227"/>
      <c r="I609" s="78"/>
    </row>
    <row r="610" spans="5:9" x14ac:dyDescent="0.2">
      <c r="E610" s="227"/>
      <c r="F610" s="78"/>
      <c r="G610" s="78"/>
      <c r="H610" s="227"/>
      <c r="I610" s="78"/>
    </row>
    <row r="611" spans="5:9" x14ac:dyDescent="0.2">
      <c r="E611" s="227"/>
      <c r="F611" s="78"/>
      <c r="G611" s="78"/>
      <c r="H611" s="227"/>
      <c r="I611" s="78"/>
    </row>
    <row r="612" spans="5:9" x14ac:dyDescent="0.2">
      <c r="E612" s="227"/>
      <c r="F612" s="78"/>
      <c r="G612" s="78"/>
      <c r="H612" s="227"/>
      <c r="I612" s="78"/>
    </row>
    <row r="613" spans="5:9" x14ac:dyDescent="0.2">
      <c r="E613" s="227"/>
      <c r="F613" s="78"/>
      <c r="G613" s="78"/>
      <c r="H613" s="227"/>
      <c r="I613" s="78"/>
    </row>
    <row r="614" spans="5:9" x14ac:dyDescent="0.2">
      <c r="E614" s="227"/>
      <c r="F614" s="78"/>
      <c r="G614" s="78"/>
      <c r="H614" s="227"/>
      <c r="I614" s="78"/>
    </row>
    <row r="615" spans="5:9" x14ac:dyDescent="0.2">
      <c r="E615" s="227"/>
      <c r="F615" s="78"/>
      <c r="G615" s="78"/>
      <c r="H615" s="227"/>
      <c r="I615" s="78"/>
    </row>
    <row r="616" spans="5:9" x14ac:dyDescent="0.2">
      <c r="E616" s="227"/>
      <c r="F616" s="78"/>
      <c r="G616" s="78"/>
      <c r="H616" s="227"/>
      <c r="I616" s="78"/>
    </row>
    <row r="617" spans="5:9" x14ac:dyDescent="0.2">
      <c r="E617" s="227"/>
      <c r="F617" s="78"/>
      <c r="G617" s="78"/>
      <c r="H617" s="227"/>
      <c r="I617" s="78"/>
    </row>
    <row r="618" spans="5:9" x14ac:dyDescent="0.2">
      <c r="E618" s="227"/>
      <c r="F618" s="78"/>
      <c r="G618" s="78"/>
      <c r="H618" s="227"/>
      <c r="I618" s="78"/>
    </row>
    <row r="619" spans="5:9" x14ac:dyDescent="0.2">
      <c r="E619" s="227"/>
      <c r="F619" s="78"/>
      <c r="G619" s="78"/>
      <c r="H619" s="227"/>
      <c r="I619" s="78"/>
    </row>
    <row r="620" spans="5:9" x14ac:dyDescent="0.2">
      <c r="E620" s="227"/>
      <c r="F620" s="78"/>
      <c r="G620" s="78"/>
      <c r="H620" s="227"/>
      <c r="I620" s="78"/>
    </row>
    <row r="621" spans="5:9" x14ac:dyDescent="0.2">
      <c r="E621" s="227"/>
      <c r="F621" s="78"/>
      <c r="G621" s="78"/>
      <c r="H621" s="227"/>
      <c r="I621" s="78"/>
    </row>
    <row r="622" spans="5:9" x14ac:dyDescent="0.2">
      <c r="E622" s="227"/>
      <c r="F622" s="78"/>
      <c r="G622" s="78"/>
      <c r="H622" s="227"/>
      <c r="I622" s="78"/>
    </row>
    <row r="623" spans="5:9" x14ac:dyDescent="0.2">
      <c r="E623" s="227"/>
      <c r="F623" s="78"/>
      <c r="G623" s="78"/>
      <c r="H623" s="227"/>
      <c r="I623" s="78"/>
    </row>
    <row r="624" spans="5:9" x14ac:dyDescent="0.2">
      <c r="E624" s="227"/>
      <c r="F624" s="78"/>
      <c r="G624" s="78"/>
      <c r="H624" s="227"/>
      <c r="I624" s="78"/>
    </row>
    <row r="625" spans="5:9" x14ac:dyDescent="0.2">
      <c r="E625" s="227"/>
      <c r="F625" s="78"/>
      <c r="G625" s="78"/>
      <c r="H625" s="227"/>
      <c r="I625" s="78"/>
    </row>
    <row r="626" spans="5:9" x14ac:dyDescent="0.2">
      <c r="E626" s="227"/>
      <c r="F626" s="78"/>
      <c r="G626" s="78"/>
      <c r="H626" s="227"/>
      <c r="I626" s="78"/>
    </row>
    <row r="627" spans="5:9" x14ac:dyDescent="0.2">
      <c r="E627" s="227"/>
      <c r="F627" s="78"/>
      <c r="G627" s="78"/>
      <c r="H627" s="227"/>
      <c r="I627" s="78"/>
    </row>
    <row r="628" spans="5:9" x14ac:dyDescent="0.2">
      <c r="E628" s="227"/>
      <c r="F628" s="78"/>
      <c r="G628" s="78"/>
      <c r="H628" s="227"/>
      <c r="I628" s="78"/>
    </row>
    <row r="629" spans="5:9" x14ac:dyDescent="0.2">
      <c r="E629" s="227"/>
      <c r="F629" s="78"/>
      <c r="G629" s="78"/>
      <c r="H629" s="227"/>
      <c r="I629" s="78"/>
    </row>
    <row r="630" spans="5:9" x14ac:dyDescent="0.2">
      <c r="E630" s="227"/>
      <c r="F630" s="78"/>
      <c r="G630" s="78"/>
      <c r="H630" s="227"/>
      <c r="I630" s="78"/>
    </row>
    <row r="631" spans="5:9" x14ac:dyDescent="0.2">
      <c r="E631" s="227"/>
      <c r="F631" s="78"/>
      <c r="G631" s="78"/>
      <c r="H631" s="227"/>
      <c r="I631" s="78"/>
    </row>
    <row r="632" spans="5:9" x14ac:dyDescent="0.2">
      <c r="E632" s="227"/>
      <c r="F632" s="78"/>
      <c r="G632" s="78"/>
      <c r="H632" s="227"/>
      <c r="I632" s="78"/>
    </row>
    <row r="633" spans="5:9" x14ac:dyDescent="0.2">
      <c r="E633" s="227"/>
      <c r="F633" s="78"/>
      <c r="G633" s="78"/>
      <c r="H633" s="227"/>
      <c r="I633" s="78"/>
    </row>
    <row r="634" spans="5:9" x14ac:dyDescent="0.2">
      <c r="E634" s="227"/>
      <c r="F634" s="78"/>
      <c r="G634" s="78"/>
      <c r="H634" s="227"/>
      <c r="I634" s="78"/>
    </row>
    <row r="635" spans="5:9" x14ac:dyDescent="0.2">
      <c r="E635" s="227"/>
      <c r="F635" s="78"/>
      <c r="G635" s="78"/>
      <c r="H635" s="227"/>
      <c r="I635" s="78"/>
    </row>
    <row r="636" spans="5:9" x14ac:dyDescent="0.2">
      <c r="E636" s="227"/>
      <c r="F636" s="78"/>
      <c r="G636" s="78"/>
      <c r="H636" s="227"/>
      <c r="I636" s="78"/>
    </row>
    <row r="637" spans="5:9" x14ac:dyDescent="0.2">
      <c r="E637" s="227"/>
      <c r="F637" s="78"/>
      <c r="G637" s="78"/>
      <c r="H637" s="227"/>
      <c r="I637" s="78"/>
    </row>
    <row r="638" spans="5:9" x14ac:dyDescent="0.2">
      <c r="E638" s="227"/>
      <c r="F638" s="78"/>
      <c r="G638" s="78"/>
      <c r="H638" s="227"/>
      <c r="I638" s="78"/>
    </row>
    <row r="639" spans="5:9" x14ac:dyDescent="0.2">
      <c r="E639" s="227"/>
      <c r="F639" s="78"/>
      <c r="G639" s="78"/>
      <c r="H639" s="227"/>
      <c r="I639" s="78"/>
    </row>
    <row r="640" spans="5:9" x14ac:dyDescent="0.2">
      <c r="E640" s="227"/>
      <c r="F640" s="78"/>
      <c r="G640" s="78"/>
      <c r="H640" s="227"/>
      <c r="I640" s="78"/>
    </row>
    <row r="641" spans="5:9" x14ac:dyDescent="0.2">
      <c r="E641" s="227"/>
      <c r="F641" s="78"/>
      <c r="G641" s="78"/>
      <c r="H641" s="227"/>
      <c r="I641" s="78"/>
    </row>
    <row r="642" spans="5:9" x14ac:dyDescent="0.2">
      <c r="E642" s="227"/>
      <c r="F642" s="78"/>
      <c r="G642" s="78"/>
      <c r="H642" s="227"/>
      <c r="I642" s="78"/>
    </row>
    <row r="643" spans="5:9" x14ac:dyDescent="0.2">
      <c r="E643" s="227"/>
      <c r="F643" s="78"/>
      <c r="G643" s="78"/>
      <c r="H643" s="227"/>
      <c r="I643" s="78"/>
    </row>
    <row r="644" spans="5:9" x14ac:dyDescent="0.2">
      <c r="E644" s="227"/>
      <c r="F644" s="78"/>
      <c r="G644" s="78"/>
      <c r="H644" s="227"/>
      <c r="I644" s="78"/>
    </row>
    <row r="645" spans="5:9" x14ac:dyDescent="0.2">
      <c r="E645" s="227"/>
      <c r="F645" s="78"/>
      <c r="G645" s="78"/>
      <c r="H645" s="227"/>
      <c r="I645" s="78"/>
    </row>
    <row r="646" spans="5:9" x14ac:dyDescent="0.2">
      <c r="E646" s="227"/>
      <c r="F646" s="78"/>
      <c r="G646" s="78"/>
      <c r="H646" s="227"/>
      <c r="I646" s="78"/>
    </row>
    <row r="647" spans="5:9" x14ac:dyDescent="0.2">
      <c r="E647" s="227"/>
      <c r="F647" s="78"/>
      <c r="G647" s="78"/>
      <c r="H647" s="227"/>
      <c r="I647" s="78"/>
    </row>
    <row r="648" spans="5:9" x14ac:dyDescent="0.2">
      <c r="E648" s="227"/>
      <c r="F648" s="78"/>
      <c r="G648" s="78"/>
      <c r="H648" s="227"/>
      <c r="I648" s="78"/>
    </row>
    <row r="649" spans="5:9" x14ac:dyDescent="0.2">
      <c r="E649" s="227"/>
      <c r="F649" s="78"/>
      <c r="G649" s="78"/>
      <c r="H649" s="227"/>
      <c r="I649" s="78"/>
    </row>
    <row r="650" spans="5:9" x14ac:dyDescent="0.2">
      <c r="E650" s="227"/>
      <c r="F650" s="78"/>
      <c r="G650" s="78"/>
      <c r="H650" s="227"/>
      <c r="I650" s="78"/>
    </row>
    <row r="651" spans="5:9" x14ac:dyDescent="0.2">
      <c r="E651" s="227"/>
      <c r="F651" s="78"/>
      <c r="G651" s="78"/>
      <c r="H651" s="227"/>
      <c r="I651" s="78"/>
    </row>
    <row r="652" spans="5:9" x14ac:dyDescent="0.2">
      <c r="E652" s="227"/>
      <c r="F652" s="78"/>
      <c r="G652" s="78"/>
      <c r="H652" s="227"/>
      <c r="I652" s="78"/>
    </row>
    <row r="653" spans="5:9" x14ac:dyDescent="0.2">
      <c r="E653" s="227"/>
      <c r="F653" s="78"/>
      <c r="G653" s="78"/>
      <c r="H653" s="227"/>
      <c r="I653" s="78"/>
    </row>
    <row r="654" spans="5:9" x14ac:dyDescent="0.2">
      <c r="E654" s="227"/>
      <c r="F654" s="78"/>
      <c r="G654" s="78"/>
      <c r="H654" s="227"/>
      <c r="I654" s="78"/>
    </row>
    <row r="655" spans="5:9" x14ac:dyDescent="0.2">
      <c r="E655" s="227"/>
      <c r="F655" s="78"/>
      <c r="G655" s="78"/>
      <c r="H655" s="227"/>
      <c r="I655" s="78"/>
    </row>
    <row r="656" spans="5:9" x14ac:dyDescent="0.2">
      <c r="E656" s="227"/>
      <c r="F656" s="78"/>
      <c r="G656" s="78"/>
      <c r="H656" s="227"/>
      <c r="I656" s="78"/>
    </row>
    <row r="657" spans="5:9" x14ac:dyDescent="0.2">
      <c r="E657" s="227"/>
      <c r="F657" s="78"/>
      <c r="G657" s="78"/>
      <c r="H657" s="227"/>
      <c r="I657" s="78"/>
    </row>
    <row r="658" spans="5:9" x14ac:dyDescent="0.2">
      <c r="E658" s="227"/>
      <c r="F658" s="78"/>
      <c r="G658" s="78"/>
      <c r="H658" s="227"/>
      <c r="I658" s="78"/>
    </row>
    <row r="659" spans="5:9" x14ac:dyDescent="0.2">
      <c r="E659" s="227"/>
      <c r="F659" s="78"/>
      <c r="G659" s="78"/>
      <c r="H659" s="227"/>
      <c r="I659" s="78"/>
    </row>
    <row r="660" spans="5:9" x14ac:dyDescent="0.2">
      <c r="E660" s="227"/>
      <c r="F660" s="78"/>
      <c r="G660" s="78"/>
      <c r="H660" s="227"/>
      <c r="I660" s="78"/>
    </row>
    <row r="661" spans="5:9" x14ac:dyDescent="0.2">
      <c r="E661" s="227"/>
      <c r="F661" s="78"/>
      <c r="G661" s="78"/>
      <c r="H661" s="227"/>
      <c r="I661" s="78"/>
    </row>
    <row r="662" spans="5:9" x14ac:dyDescent="0.2">
      <c r="E662" s="227"/>
      <c r="F662" s="78"/>
      <c r="G662" s="78"/>
      <c r="H662" s="227"/>
      <c r="I662" s="78"/>
    </row>
    <row r="663" spans="5:9" x14ac:dyDescent="0.2">
      <c r="E663" s="227"/>
      <c r="F663" s="78"/>
      <c r="G663" s="78"/>
      <c r="H663" s="227"/>
      <c r="I663" s="78"/>
    </row>
    <row r="664" spans="5:9" x14ac:dyDescent="0.2">
      <c r="E664" s="227"/>
      <c r="F664" s="78"/>
      <c r="G664" s="78"/>
      <c r="H664" s="227"/>
      <c r="I664" s="78"/>
    </row>
    <row r="665" spans="5:9" x14ac:dyDescent="0.2">
      <c r="E665" s="227"/>
      <c r="F665" s="78"/>
      <c r="G665" s="78"/>
      <c r="H665" s="227"/>
      <c r="I665" s="78"/>
    </row>
    <row r="666" spans="5:9" x14ac:dyDescent="0.2">
      <c r="E666" s="227"/>
      <c r="F666" s="78"/>
      <c r="G666" s="78"/>
      <c r="H666" s="227"/>
      <c r="I666" s="78"/>
    </row>
    <row r="667" spans="5:9" x14ac:dyDescent="0.2">
      <c r="E667" s="227"/>
      <c r="F667" s="78"/>
      <c r="G667" s="78"/>
      <c r="H667" s="227"/>
      <c r="I667" s="78"/>
    </row>
    <row r="668" spans="5:9" x14ac:dyDescent="0.2">
      <c r="E668" s="227"/>
      <c r="F668" s="78"/>
      <c r="G668" s="78"/>
      <c r="H668" s="227"/>
      <c r="I668" s="78"/>
    </row>
    <row r="669" spans="5:9" x14ac:dyDescent="0.2">
      <c r="E669" s="227"/>
      <c r="F669" s="78"/>
      <c r="G669" s="78"/>
      <c r="H669" s="227"/>
      <c r="I669" s="78"/>
    </row>
    <row r="670" spans="5:9" x14ac:dyDescent="0.2">
      <c r="E670" s="227"/>
      <c r="F670" s="78"/>
      <c r="G670" s="78"/>
      <c r="H670" s="227"/>
      <c r="I670" s="78"/>
    </row>
    <row r="671" spans="5:9" x14ac:dyDescent="0.2">
      <c r="E671" s="227"/>
      <c r="F671" s="78"/>
      <c r="G671" s="78"/>
      <c r="H671" s="227"/>
      <c r="I671" s="78"/>
    </row>
    <row r="672" spans="5:9" x14ac:dyDescent="0.2">
      <c r="E672" s="227"/>
      <c r="F672" s="78"/>
      <c r="G672" s="78"/>
      <c r="H672" s="227"/>
      <c r="I672" s="78"/>
    </row>
    <row r="673" spans="5:9" x14ac:dyDescent="0.2">
      <c r="E673" s="227"/>
      <c r="F673" s="78"/>
      <c r="G673" s="78"/>
      <c r="H673" s="227"/>
      <c r="I673" s="78"/>
    </row>
    <row r="674" spans="5:9" x14ac:dyDescent="0.2">
      <c r="E674" s="227"/>
      <c r="F674" s="78"/>
      <c r="G674" s="78"/>
      <c r="H674" s="227"/>
      <c r="I674" s="78"/>
    </row>
    <row r="675" spans="5:9" x14ac:dyDescent="0.2">
      <c r="E675" s="227"/>
      <c r="F675" s="78"/>
      <c r="G675" s="78"/>
      <c r="H675" s="227"/>
      <c r="I675" s="78"/>
    </row>
    <row r="676" spans="5:9" x14ac:dyDescent="0.2">
      <c r="E676" s="227"/>
      <c r="F676" s="78"/>
      <c r="G676" s="78"/>
      <c r="H676" s="227"/>
      <c r="I676" s="78"/>
    </row>
    <row r="677" spans="5:9" x14ac:dyDescent="0.2">
      <c r="E677" s="227"/>
      <c r="F677" s="78"/>
      <c r="G677" s="78"/>
      <c r="H677" s="227"/>
      <c r="I677" s="78"/>
    </row>
    <row r="678" spans="5:9" x14ac:dyDescent="0.2">
      <c r="E678" s="227"/>
      <c r="F678" s="78"/>
      <c r="G678" s="78"/>
      <c r="H678" s="227"/>
      <c r="I678" s="78"/>
    </row>
    <row r="679" spans="5:9" x14ac:dyDescent="0.2">
      <c r="E679" s="227"/>
      <c r="F679" s="78"/>
      <c r="G679" s="78"/>
      <c r="H679" s="227"/>
      <c r="I679" s="78"/>
    </row>
    <row r="680" spans="5:9" x14ac:dyDescent="0.2">
      <c r="E680" s="227"/>
      <c r="F680" s="78"/>
      <c r="G680" s="78"/>
      <c r="H680" s="227"/>
      <c r="I680" s="78"/>
    </row>
    <row r="681" spans="5:9" x14ac:dyDescent="0.2">
      <c r="E681" s="227"/>
      <c r="F681" s="78"/>
      <c r="G681" s="78"/>
      <c r="H681" s="227"/>
      <c r="I681" s="78"/>
    </row>
    <row r="682" spans="5:9" x14ac:dyDescent="0.2">
      <c r="E682" s="227"/>
      <c r="F682" s="78"/>
      <c r="G682" s="78"/>
      <c r="H682" s="227"/>
      <c r="I682" s="78"/>
    </row>
    <row r="683" spans="5:9" x14ac:dyDescent="0.2">
      <c r="E683" s="227"/>
      <c r="F683" s="78"/>
      <c r="G683" s="78"/>
      <c r="H683" s="227"/>
      <c r="I683" s="78"/>
    </row>
    <row r="684" spans="5:9" x14ac:dyDescent="0.2">
      <c r="E684" s="227"/>
      <c r="F684" s="78"/>
      <c r="G684" s="78"/>
      <c r="H684" s="227"/>
      <c r="I684" s="78"/>
    </row>
    <row r="685" spans="5:9" x14ac:dyDescent="0.2">
      <c r="E685" s="227"/>
      <c r="F685" s="78"/>
      <c r="G685" s="78"/>
      <c r="H685" s="227"/>
      <c r="I685" s="78"/>
    </row>
    <row r="686" spans="5:9" x14ac:dyDescent="0.2">
      <c r="E686" s="227"/>
      <c r="F686" s="78"/>
      <c r="G686" s="78"/>
      <c r="H686" s="227"/>
      <c r="I686" s="78"/>
    </row>
    <row r="687" spans="5:9" x14ac:dyDescent="0.2">
      <c r="E687" s="227"/>
      <c r="F687" s="78"/>
      <c r="G687" s="78"/>
      <c r="H687" s="227"/>
      <c r="I687" s="78"/>
    </row>
    <row r="688" spans="5:9" x14ac:dyDescent="0.2">
      <c r="E688" s="227"/>
      <c r="F688" s="78"/>
      <c r="G688" s="78"/>
      <c r="H688" s="227"/>
      <c r="I688" s="78"/>
    </row>
    <row r="689" spans="5:9" x14ac:dyDescent="0.2">
      <c r="E689" s="227"/>
      <c r="F689" s="78"/>
      <c r="G689" s="78"/>
      <c r="H689" s="227"/>
      <c r="I689" s="78"/>
    </row>
    <row r="690" spans="5:9" x14ac:dyDescent="0.2">
      <c r="E690" s="227"/>
      <c r="F690" s="78"/>
      <c r="G690" s="78"/>
      <c r="H690" s="227"/>
      <c r="I690" s="78"/>
    </row>
    <row r="691" spans="5:9" x14ac:dyDescent="0.2">
      <c r="E691" s="227"/>
      <c r="F691" s="78"/>
      <c r="G691" s="78"/>
      <c r="H691" s="227"/>
      <c r="I691" s="78"/>
    </row>
    <row r="692" spans="5:9" x14ac:dyDescent="0.2">
      <c r="E692" s="227"/>
      <c r="F692" s="78"/>
      <c r="G692" s="78"/>
      <c r="H692" s="227"/>
      <c r="I692" s="78"/>
    </row>
    <row r="693" spans="5:9" x14ac:dyDescent="0.2">
      <c r="E693" s="227"/>
      <c r="F693" s="78"/>
      <c r="G693" s="78"/>
      <c r="H693" s="227"/>
      <c r="I693" s="78"/>
    </row>
    <row r="694" spans="5:9" x14ac:dyDescent="0.2">
      <c r="E694" s="227"/>
      <c r="F694" s="78"/>
      <c r="G694" s="78"/>
      <c r="H694" s="227"/>
      <c r="I694" s="78"/>
    </row>
    <row r="695" spans="5:9" x14ac:dyDescent="0.2">
      <c r="E695" s="227"/>
      <c r="F695" s="78"/>
      <c r="G695" s="78"/>
      <c r="H695" s="227"/>
      <c r="I695" s="78"/>
    </row>
    <row r="696" spans="5:9" x14ac:dyDescent="0.2">
      <c r="E696" s="227"/>
      <c r="F696" s="78"/>
      <c r="G696" s="78"/>
      <c r="H696" s="227"/>
      <c r="I696" s="78"/>
    </row>
    <row r="697" spans="5:9" x14ac:dyDescent="0.2">
      <c r="E697" s="227"/>
      <c r="F697" s="78"/>
      <c r="G697" s="78"/>
      <c r="H697" s="227"/>
      <c r="I697" s="78"/>
    </row>
    <row r="698" spans="5:9" x14ac:dyDescent="0.2">
      <c r="E698" s="227"/>
      <c r="F698" s="78"/>
      <c r="G698" s="78"/>
      <c r="H698" s="227"/>
      <c r="I698" s="78"/>
    </row>
    <row r="699" spans="5:9" x14ac:dyDescent="0.2">
      <c r="E699" s="227"/>
      <c r="F699" s="78"/>
      <c r="G699" s="78"/>
      <c r="H699" s="227"/>
      <c r="I699" s="78"/>
    </row>
    <row r="700" spans="5:9" x14ac:dyDescent="0.2">
      <c r="E700" s="227"/>
      <c r="F700" s="78"/>
      <c r="G700" s="78"/>
      <c r="H700" s="227"/>
      <c r="I700" s="78"/>
    </row>
    <row r="701" spans="5:9" x14ac:dyDescent="0.2">
      <c r="E701" s="227"/>
      <c r="F701" s="78"/>
      <c r="G701" s="78"/>
      <c r="H701" s="227"/>
      <c r="I701" s="78"/>
    </row>
    <row r="702" spans="5:9" x14ac:dyDescent="0.2">
      <c r="E702" s="227"/>
      <c r="F702" s="78"/>
      <c r="G702" s="78"/>
      <c r="H702" s="227"/>
      <c r="I702" s="78"/>
    </row>
    <row r="703" spans="5:9" x14ac:dyDescent="0.2">
      <c r="E703" s="227"/>
      <c r="F703" s="78"/>
      <c r="G703" s="78"/>
      <c r="H703" s="227"/>
      <c r="I703" s="78"/>
    </row>
    <row r="704" spans="5:9" x14ac:dyDescent="0.2">
      <c r="E704" s="227"/>
      <c r="F704" s="78"/>
      <c r="G704" s="78"/>
      <c r="H704" s="227"/>
      <c r="I704" s="78"/>
    </row>
    <row r="705" spans="5:9" x14ac:dyDescent="0.2">
      <c r="E705" s="227"/>
      <c r="F705" s="78"/>
      <c r="G705" s="78"/>
      <c r="H705" s="227"/>
      <c r="I705" s="78"/>
    </row>
    <row r="706" spans="5:9" x14ac:dyDescent="0.2">
      <c r="E706" s="227"/>
      <c r="F706" s="78"/>
      <c r="G706" s="78"/>
      <c r="H706" s="227"/>
      <c r="I706" s="78"/>
    </row>
    <row r="707" spans="5:9" x14ac:dyDescent="0.2">
      <c r="E707" s="227"/>
      <c r="F707" s="78"/>
      <c r="G707" s="78"/>
      <c r="H707" s="227"/>
      <c r="I707" s="78"/>
    </row>
    <row r="708" spans="5:9" x14ac:dyDescent="0.2">
      <c r="E708" s="227"/>
      <c r="F708" s="78"/>
      <c r="G708" s="78"/>
      <c r="H708" s="227"/>
      <c r="I708" s="78"/>
    </row>
    <row r="709" spans="5:9" x14ac:dyDescent="0.2">
      <c r="E709" s="227"/>
      <c r="F709" s="78"/>
      <c r="G709" s="78"/>
      <c r="H709" s="227"/>
      <c r="I709" s="78"/>
    </row>
    <row r="710" spans="5:9" x14ac:dyDescent="0.2">
      <c r="E710" s="227"/>
      <c r="F710" s="78"/>
      <c r="G710" s="78"/>
      <c r="H710" s="227"/>
      <c r="I710" s="78"/>
    </row>
    <row r="711" spans="5:9" x14ac:dyDescent="0.2">
      <c r="E711" s="227"/>
      <c r="F711" s="78"/>
      <c r="G711" s="78"/>
      <c r="H711" s="227"/>
      <c r="I711" s="78"/>
    </row>
    <row r="712" spans="5:9" x14ac:dyDescent="0.2">
      <c r="E712" s="227"/>
      <c r="F712" s="78"/>
      <c r="G712" s="78"/>
      <c r="H712" s="227"/>
      <c r="I712" s="78"/>
    </row>
    <row r="713" spans="5:9" x14ac:dyDescent="0.2">
      <c r="E713" s="227"/>
      <c r="F713" s="78"/>
      <c r="G713" s="78"/>
      <c r="H713" s="227"/>
      <c r="I713" s="78"/>
    </row>
    <row r="714" spans="5:9" x14ac:dyDescent="0.2">
      <c r="E714" s="227"/>
      <c r="F714" s="78"/>
      <c r="G714" s="78"/>
      <c r="H714" s="227"/>
      <c r="I714" s="78"/>
    </row>
    <row r="715" spans="5:9" x14ac:dyDescent="0.2">
      <c r="E715" s="227"/>
      <c r="F715" s="78"/>
      <c r="G715" s="78"/>
      <c r="H715" s="227"/>
      <c r="I715" s="78"/>
    </row>
    <row r="716" spans="5:9" x14ac:dyDescent="0.2">
      <c r="E716" s="227"/>
      <c r="F716" s="78"/>
      <c r="G716" s="78"/>
      <c r="H716" s="227"/>
      <c r="I716" s="78"/>
    </row>
    <row r="717" spans="5:9" x14ac:dyDescent="0.2">
      <c r="E717" s="227"/>
      <c r="F717" s="78"/>
      <c r="G717" s="78"/>
      <c r="H717" s="227"/>
      <c r="I717" s="78"/>
    </row>
    <row r="718" spans="5:9" x14ac:dyDescent="0.2">
      <c r="E718" s="227"/>
      <c r="F718" s="78"/>
      <c r="G718" s="78"/>
      <c r="H718" s="227"/>
      <c r="I718" s="78"/>
    </row>
    <row r="719" spans="5:9" x14ac:dyDescent="0.2">
      <c r="E719" s="227"/>
      <c r="F719" s="78"/>
      <c r="G719" s="78"/>
      <c r="H719" s="227"/>
      <c r="I719" s="78"/>
    </row>
    <row r="720" spans="5:9" x14ac:dyDescent="0.2">
      <c r="E720" s="227"/>
      <c r="F720" s="78"/>
      <c r="G720" s="78"/>
      <c r="H720" s="227"/>
      <c r="I720" s="78"/>
    </row>
    <row r="721" spans="5:9" x14ac:dyDescent="0.2">
      <c r="E721" s="227"/>
      <c r="F721" s="78"/>
      <c r="G721" s="78"/>
      <c r="H721" s="227"/>
      <c r="I721" s="78"/>
    </row>
    <row r="722" spans="5:9" x14ac:dyDescent="0.2">
      <c r="E722" s="227"/>
      <c r="F722" s="78"/>
      <c r="G722" s="78"/>
      <c r="H722" s="227"/>
      <c r="I722" s="78"/>
    </row>
    <row r="723" spans="5:9" x14ac:dyDescent="0.2">
      <c r="E723" s="227"/>
      <c r="F723" s="78"/>
      <c r="G723" s="78"/>
      <c r="H723" s="227"/>
      <c r="I723" s="78"/>
    </row>
    <row r="724" spans="5:9" x14ac:dyDescent="0.2">
      <c r="E724" s="227"/>
      <c r="F724" s="78"/>
      <c r="G724" s="78"/>
      <c r="H724" s="227"/>
      <c r="I724" s="78"/>
    </row>
    <row r="725" spans="5:9" x14ac:dyDescent="0.2">
      <c r="E725" s="227"/>
      <c r="F725" s="78"/>
      <c r="G725" s="78"/>
      <c r="H725" s="227"/>
      <c r="I725" s="78"/>
    </row>
    <row r="726" spans="5:9" x14ac:dyDescent="0.2">
      <c r="E726" s="227"/>
      <c r="F726" s="78"/>
      <c r="G726" s="78"/>
      <c r="H726" s="227"/>
      <c r="I726" s="78"/>
    </row>
    <row r="727" spans="5:9" x14ac:dyDescent="0.2">
      <c r="E727" s="227"/>
      <c r="F727" s="78"/>
      <c r="G727" s="78"/>
      <c r="H727" s="227"/>
      <c r="I727" s="78"/>
    </row>
    <row r="728" spans="5:9" x14ac:dyDescent="0.2">
      <c r="E728" s="227"/>
      <c r="F728" s="78"/>
      <c r="G728" s="78"/>
      <c r="H728" s="227"/>
      <c r="I728" s="78"/>
    </row>
    <row r="729" spans="5:9" x14ac:dyDescent="0.2">
      <c r="E729" s="227"/>
      <c r="F729" s="78"/>
      <c r="G729" s="78"/>
      <c r="H729" s="227"/>
      <c r="I729" s="78"/>
    </row>
    <row r="730" spans="5:9" x14ac:dyDescent="0.2">
      <c r="E730" s="227"/>
      <c r="F730" s="78"/>
      <c r="G730" s="78"/>
      <c r="H730" s="227"/>
      <c r="I730" s="78"/>
    </row>
    <row r="731" spans="5:9" x14ac:dyDescent="0.2">
      <c r="E731" s="227"/>
      <c r="F731" s="78"/>
      <c r="G731" s="78"/>
      <c r="H731" s="227"/>
      <c r="I731" s="78"/>
    </row>
    <row r="732" spans="5:9" x14ac:dyDescent="0.2">
      <c r="E732" s="227"/>
      <c r="F732" s="78"/>
      <c r="G732" s="78"/>
      <c r="H732" s="227"/>
      <c r="I732" s="78"/>
    </row>
    <row r="733" spans="5:9" x14ac:dyDescent="0.2">
      <c r="E733" s="227"/>
      <c r="F733" s="78"/>
      <c r="G733" s="78"/>
      <c r="H733" s="227"/>
      <c r="I733" s="78"/>
    </row>
    <row r="734" spans="5:9" x14ac:dyDescent="0.2">
      <c r="E734" s="227"/>
      <c r="F734" s="78"/>
      <c r="G734" s="78"/>
      <c r="H734" s="227"/>
      <c r="I734" s="78"/>
    </row>
    <row r="735" spans="5:9" x14ac:dyDescent="0.2">
      <c r="E735" s="227"/>
      <c r="F735" s="78"/>
      <c r="G735" s="78"/>
      <c r="H735" s="227"/>
      <c r="I735" s="78"/>
    </row>
    <row r="736" spans="5:9" x14ac:dyDescent="0.2">
      <c r="E736" s="227"/>
      <c r="F736" s="78"/>
      <c r="G736" s="78"/>
      <c r="H736" s="227"/>
      <c r="I736" s="78"/>
    </row>
    <row r="737" spans="5:9" x14ac:dyDescent="0.2">
      <c r="E737" s="227"/>
      <c r="F737" s="78"/>
      <c r="G737" s="78"/>
      <c r="H737" s="227"/>
      <c r="I737" s="78"/>
    </row>
    <row r="738" spans="5:9" x14ac:dyDescent="0.2">
      <c r="E738" s="227"/>
      <c r="F738" s="78"/>
      <c r="G738" s="78"/>
      <c r="H738" s="227"/>
      <c r="I738" s="78"/>
    </row>
    <row r="739" spans="5:9" x14ac:dyDescent="0.2">
      <c r="E739" s="227"/>
      <c r="F739" s="78"/>
      <c r="G739" s="78"/>
      <c r="H739" s="227"/>
      <c r="I739" s="78"/>
    </row>
    <row r="740" spans="5:9" x14ac:dyDescent="0.2">
      <c r="E740" s="227"/>
      <c r="F740" s="78"/>
      <c r="G740" s="78"/>
      <c r="H740" s="227"/>
      <c r="I740" s="78"/>
    </row>
    <row r="741" spans="5:9" x14ac:dyDescent="0.2">
      <c r="E741" s="227"/>
      <c r="F741" s="78"/>
      <c r="G741" s="78"/>
      <c r="H741" s="227"/>
      <c r="I741" s="78"/>
    </row>
    <row r="742" spans="5:9" x14ac:dyDescent="0.2">
      <c r="E742" s="227"/>
      <c r="F742" s="78"/>
      <c r="G742" s="78"/>
      <c r="H742" s="227"/>
      <c r="I742" s="78"/>
    </row>
    <row r="743" spans="5:9" x14ac:dyDescent="0.2">
      <c r="E743" s="227"/>
      <c r="F743" s="78"/>
      <c r="G743" s="78"/>
      <c r="H743" s="227"/>
      <c r="I743" s="78"/>
    </row>
    <row r="744" spans="5:9" x14ac:dyDescent="0.2">
      <c r="E744" s="227"/>
      <c r="F744" s="78"/>
      <c r="G744" s="78"/>
      <c r="H744" s="227"/>
      <c r="I744" s="78"/>
    </row>
    <row r="745" spans="5:9" x14ac:dyDescent="0.2">
      <c r="E745" s="227"/>
      <c r="F745" s="78"/>
      <c r="G745" s="78"/>
      <c r="H745" s="227"/>
      <c r="I745" s="78"/>
    </row>
    <row r="746" spans="5:9" x14ac:dyDescent="0.2">
      <c r="E746" s="227"/>
      <c r="F746" s="78"/>
      <c r="G746" s="78"/>
      <c r="H746" s="227"/>
      <c r="I746" s="78"/>
    </row>
    <row r="747" spans="5:9" x14ac:dyDescent="0.2">
      <c r="E747" s="227"/>
      <c r="F747" s="78"/>
      <c r="G747" s="78"/>
      <c r="H747" s="227"/>
      <c r="I747" s="78"/>
    </row>
    <row r="748" spans="5:9" x14ac:dyDescent="0.2">
      <c r="E748" s="227"/>
      <c r="F748" s="78"/>
      <c r="G748" s="78"/>
      <c r="H748" s="227"/>
      <c r="I748" s="78"/>
    </row>
    <row r="749" spans="5:9" x14ac:dyDescent="0.2">
      <c r="E749" s="227"/>
      <c r="F749" s="78"/>
      <c r="G749" s="78"/>
      <c r="H749" s="227"/>
      <c r="I749" s="78"/>
    </row>
    <row r="750" spans="5:9" x14ac:dyDescent="0.2">
      <c r="E750" s="227"/>
      <c r="F750" s="78"/>
      <c r="G750" s="78"/>
      <c r="H750" s="227"/>
      <c r="I750" s="78"/>
    </row>
    <row r="751" spans="5:9" x14ac:dyDescent="0.2">
      <c r="E751" s="227"/>
      <c r="F751" s="78"/>
      <c r="G751" s="78"/>
      <c r="H751" s="227"/>
      <c r="I751" s="78"/>
    </row>
    <row r="752" spans="5:9" x14ac:dyDescent="0.2">
      <c r="E752" s="227"/>
      <c r="F752" s="78"/>
      <c r="G752" s="78"/>
      <c r="H752" s="227"/>
      <c r="I752" s="78"/>
    </row>
    <row r="753" spans="5:9" x14ac:dyDescent="0.2">
      <c r="E753" s="227"/>
      <c r="F753" s="78"/>
      <c r="G753" s="78"/>
      <c r="H753" s="227"/>
      <c r="I753" s="78"/>
    </row>
    <row r="754" spans="5:9" x14ac:dyDescent="0.2">
      <c r="E754" s="227"/>
      <c r="F754" s="78"/>
      <c r="G754" s="78"/>
      <c r="H754" s="227"/>
      <c r="I754" s="78"/>
    </row>
    <row r="755" spans="5:9" x14ac:dyDescent="0.2">
      <c r="E755" s="227"/>
      <c r="F755" s="78"/>
      <c r="G755" s="78"/>
      <c r="H755" s="227"/>
      <c r="I755" s="78"/>
    </row>
    <row r="756" spans="5:9" x14ac:dyDescent="0.2">
      <c r="E756" s="227"/>
      <c r="F756" s="78"/>
      <c r="G756" s="78"/>
      <c r="H756" s="227"/>
      <c r="I756" s="78"/>
    </row>
    <row r="757" spans="5:9" x14ac:dyDescent="0.2">
      <c r="E757" s="227"/>
      <c r="F757" s="78"/>
      <c r="G757" s="78"/>
      <c r="H757" s="227"/>
      <c r="I757" s="78"/>
    </row>
    <row r="758" spans="5:9" x14ac:dyDescent="0.2">
      <c r="E758" s="227"/>
      <c r="F758" s="78"/>
      <c r="G758" s="78"/>
      <c r="H758" s="227"/>
      <c r="I758" s="78"/>
    </row>
    <row r="759" spans="5:9" x14ac:dyDescent="0.2">
      <c r="E759" s="227"/>
      <c r="F759" s="78"/>
      <c r="G759" s="78"/>
      <c r="H759" s="227"/>
      <c r="I759" s="78"/>
    </row>
    <row r="760" spans="5:9" x14ac:dyDescent="0.2">
      <c r="E760" s="227"/>
      <c r="F760" s="78"/>
      <c r="G760" s="78"/>
      <c r="H760" s="227"/>
      <c r="I760" s="78"/>
    </row>
    <row r="761" spans="5:9" x14ac:dyDescent="0.2">
      <c r="E761" s="227"/>
      <c r="F761" s="78"/>
      <c r="G761" s="78"/>
      <c r="H761" s="227"/>
      <c r="I761" s="78"/>
    </row>
    <row r="762" spans="5:9" x14ac:dyDescent="0.2">
      <c r="E762" s="227"/>
      <c r="F762" s="78"/>
      <c r="G762" s="78"/>
      <c r="H762" s="227"/>
      <c r="I762" s="78"/>
    </row>
    <row r="763" spans="5:9" x14ac:dyDescent="0.2">
      <c r="E763" s="227"/>
      <c r="F763" s="78"/>
      <c r="G763" s="78"/>
      <c r="H763" s="227"/>
      <c r="I763" s="78"/>
    </row>
    <row r="764" spans="5:9" x14ac:dyDescent="0.2">
      <c r="E764" s="227"/>
      <c r="F764" s="78"/>
      <c r="G764" s="78"/>
      <c r="H764" s="227"/>
      <c r="I764" s="78"/>
    </row>
    <row r="765" spans="5:9" x14ac:dyDescent="0.2">
      <c r="E765" s="227"/>
      <c r="F765" s="78"/>
      <c r="G765" s="78"/>
      <c r="H765" s="227"/>
      <c r="I765" s="78"/>
    </row>
    <row r="766" spans="5:9" x14ac:dyDescent="0.2">
      <c r="E766" s="227"/>
      <c r="F766" s="78"/>
      <c r="G766" s="78"/>
      <c r="H766" s="227"/>
      <c r="I766" s="78"/>
    </row>
    <row r="767" spans="5:9" x14ac:dyDescent="0.2">
      <c r="E767" s="227"/>
      <c r="F767" s="78"/>
      <c r="G767" s="78"/>
      <c r="H767" s="227"/>
      <c r="I767" s="78"/>
    </row>
    <row r="768" spans="5:9" x14ac:dyDescent="0.2">
      <c r="E768" s="227"/>
      <c r="F768" s="78"/>
      <c r="G768" s="78"/>
      <c r="H768" s="227"/>
      <c r="I768" s="78"/>
    </row>
    <row r="769" spans="5:9" x14ac:dyDescent="0.2">
      <c r="E769" s="227"/>
      <c r="F769" s="78"/>
      <c r="G769" s="78"/>
      <c r="H769" s="227"/>
      <c r="I769" s="78"/>
    </row>
    <row r="770" spans="5:9" x14ac:dyDescent="0.2">
      <c r="E770" s="227"/>
      <c r="F770" s="78"/>
      <c r="G770" s="78"/>
      <c r="H770" s="227"/>
      <c r="I770" s="78"/>
    </row>
    <row r="771" spans="5:9" x14ac:dyDescent="0.2">
      <c r="E771" s="227"/>
      <c r="F771" s="78"/>
      <c r="G771" s="78"/>
      <c r="H771" s="227"/>
      <c r="I771" s="78"/>
    </row>
    <row r="772" spans="5:9" x14ac:dyDescent="0.2">
      <c r="E772" s="227"/>
      <c r="F772" s="78"/>
      <c r="G772" s="78"/>
      <c r="H772" s="227"/>
      <c r="I772" s="78"/>
    </row>
    <row r="773" spans="5:9" x14ac:dyDescent="0.2">
      <c r="E773" s="227"/>
      <c r="F773" s="78"/>
      <c r="G773" s="78"/>
      <c r="H773" s="227"/>
      <c r="I773" s="78"/>
    </row>
    <row r="774" spans="5:9" x14ac:dyDescent="0.2">
      <c r="E774" s="227"/>
      <c r="F774" s="78"/>
      <c r="G774" s="78"/>
      <c r="H774" s="227"/>
      <c r="I774" s="78"/>
    </row>
    <row r="775" spans="5:9" x14ac:dyDescent="0.2">
      <c r="E775" s="227"/>
      <c r="F775" s="78"/>
      <c r="G775" s="78"/>
      <c r="H775" s="227"/>
      <c r="I775" s="78"/>
    </row>
    <row r="776" spans="5:9" x14ac:dyDescent="0.2">
      <c r="E776" s="227"/>
      <c r="F776" s="78"/>
      <c r="G776" s="78"/>
      <c r="H776" s="227"/>
      <c r="I776" s="78"/>
    </row>
    <row r="777" spans="5:9" x14ac:dyDescent="0.2">
      <c r="E777" s="227"/>
      <c r="F777" s="78"/>
      <c r="G777" s="78"/>
      <c r="H777" s="227"/>
      <c r="I777" s="78"/>
    </row>
    <row r="778" spans="5:9" x14ac:dyDescent="0.2">
      <c r="E778" s="227"/>
      <c r="F778" s="78"/>
      <c r="G778" s="78"/>
      <c r="H778" s="227"/>
      <c r="I778" s="78"/>
    </row>
    <row r="779" spans="5:9" x14ac:dyDescent="0.2">
      <c r="E779" s="227"/>
      <c r="F779" s="78"/>
      <c r="G779" s="78"/>
      <c r="H779" s="227"/>
      <c r="I779" s="78"/>
    </row>
    <row r="780" spans="5:9" x14ac:dyDescent="0.2">
      <c r="E780" s="227"/>
      <c r="F780" s="78"/>
      <c r="G780" s="78"/>
      <c r="H780" s="227"/>
      <c r="I780" s="78"/>
    </row>
    <row r="781" spans="5:9" x14ac:dyDescent="0.2">
      <c r="E781" s="227"/>
      <c r="F781" s="78"/>
      <c r="G781" s="78"/>
      <c r="H781" s="227"/>
      <c r="I781" s="78"/>
    </row>
    <row r="782" spans="5:9" x14ac:dyDescent="0.2">
      <c r="E782" s="227"/>
      <c r="F782" s="78"/>
      <c r="G782" s="78"/>
      <c r="H782" s="227"/>
      <c r="I782" s="78"/>
    </row>
    <row r="783" spans="5:9" x14ac:dyDescent="0.2">
      <c r="E783" s="227"/>
      <c r="F783" s="78"/>
      <c r="G783" s="78"/>
      <c r="H783" s="227"/>
      <c r="I783" s="78"/>
    </row>
    <row r="784" spans="5:9" x14ac:dyDescent="0.2">
      <c r="E784" s="227"/>
      <c r="F784" s="78"/>
      <c r="G784" s="78"/>
      <c r="H784" s="227"/>
      <c r="I784" s="78"/>
    </row>
    <row r="785" spans="5:9" x14ac:dyDescent="0.2">
      <c r="E785" s="227"/>
      <c r="F785" s="78"/>
      <c r="G785" s="78"/>
      <c r="H785" s="227"/>
      <c r="I785" s="78"/>
    </row>
    <row r="786" spans="5:9" x14ac:dyDescent="0.2">
      <c r="E786" s="227"/>
      <c r="F786" s="78"/>
      <c r="G786" s="78"/>
      <c r="H786" s="227"/>
      <c r="I786" s="78"/>
    </row>
    <row r="787" spans="5:9" x14ac:dyDescent="0.2">
      <c r="E787" s="227"/>
      <c r="F787" s="78"/>
      <c r="G787" s="78"/>
      <c r="H787" s="227"/>
      <c r="I787" s="78"/>
    </row>
    <row r="788" spans="5:9" x14ac:dyDescent="0.2">
      <c r="E788" s="227"/>
      <c r="F788" s="78"/>
      <c r="G788" s="78"/>
    </row>
  </sheetData>
  <sheetProtection password="DC30" sheet="1" objects="1" scenarios="1"/>
  <conditionalFormatting sqref="E1 E127:E129 E36:E37 E239:E242">
    <cfRule type="cellIs" dxfId="37" priority="123" operator="equal">
      <formula>"M"</formula>
    </cfRule>
  </conditionalFormatting>
  <conditionalFormatting sqref="E18:E19">
    <cfRule type="cellIs" dxfId="36" priority="55" operator="equal">
      <formula>"M"</formula>
    </cfRule>
  </conditionalFormatting>
  <conditionalFormatting sqref="H287:H303 H314:H318 H321 H248:H285 H310:H312 H78:H81 H104:H125 H139:H156 H193:H201 H305:H308 H158">
    <cfRule type="expression" dxfId="35" priority="125">
      <formula>$H78="M"</formula>
    </cfRule>
  </conditionalFormatting>
  <conditionalFormatting sqref="E130:E134">
    <cfRule type="cellIs" dxfId="34" priority="51" operator="equal">
      <formula>"M"</formula>
    </cfRule>
  </conditionalFormatting>
  <conditionalFormatting sqref="E16">
    <cfRule type="cellIs" dxfId="33" priority="44" operator="equal">
      <formula>"M"</formula>
    </cfRule>
  </conditionalFormatting>
  <conditionalFormatting sqref="E17">
    <cfRule type="cellIs" dxfId="32" priority="43" operator="equal">
      <formula>"M"</formula>
    </cfRule>
  </conditionalFormatting>
  <conditionalFormatting sqref="H135">
    <cfRule type="expression" dxfId="31" priority="41">
      <formula>$H135="M"</formula>
    </cfRule>
  </conditionalFormatting>
  <conditionalFormatting sqref="H136:H137">
    <cfRule type="expression" dxfId="30" priority="40">
      <formula>$H136="M"</formula>
    </cfRule>
  </conditionalFormatting>
  <conditionalFormatting sqref="H138">
    <cfRule type="expression" dxfId="29" priority="39">
      <formula>$H138="M"</formula>
    </cfRule>
  </conditionalFormatting>
  <conditionalFormatting sqref="H203:H237">
    <cfRule type="expression" dxfId="28" priority="38">
      <formula>$H203="M"</formula>
    </cfRule>
  </conditionalFormatting>
  <conditionalFormatting sqref="E320">
    <cfRule type="cellIs" dxfId="27" priority="31" operator="equal">
      <formula>"M"</formula>
    </cfRule>
  </conditionalFormatting>
  <conditionalFormatting sqref="H244:H247">
    <cfRule type="expression" dxfId="26" priority="29">
      <formula>$H244="M"</formula>
    </cfRule>
  </conditionalFormatting>
  <conditionalFormatting sqref="H243">
    <cfRule type="expression" dxfId="25" priority="28">
      <formula>$H243="M"</formula>
    </cfRule>
  </conditionalFormatting>
  <conditionalFormatting sqref="E56">
    <cfRule type="cellIs" dxfId="24" priority="26" operator="equal">
      <formula>"M"</formula>
    </cfRule>
  </conditionalFormatting>
  <conditionalFormatting sqref="E84:E103">
    <cfRule type="cellIs" dxfId="23" priority="24" operator="equal">
      <formula>"M"</formula>
    </cfRule>
  </conditionalFormatting>
  <conditionalFormatting sqref="E187:E189">
    <cfRule type="cellIs" dxfId="22" priority="23" operator="equal">
      <formula>"M"</formula>
    </cfRule>
  </conditionalFormatting>
  <conditionalFormatting sqref="E190:E192">
    <cfRule type="cellIs" dxfId="21" priority="22" operator="equal">
      <formula>"M"</formula>
    </cfRule>
  </conditionalFormatting>
  <conditionalFormatting sqref="E363:E365">
    <cfRule type="cellIs" dxfId="20" priority="21" operator="equal">
      <formula>"M"</formula>
    </cfRule>
  </conditionalFormatting>
  <conditionalFormatting sqref="E387">
    <cfRule type="cellIs" dxfId="19" priority="19" operator="equal">
      <formula>"M"</formula>
    </cfRule>
  </conditionalFormatting>
  <conditionalFormatting sqref="E400">
    <cfRule type="cellIs" dxfId="18" priority="18" operator="equal">
      <formula>"M"</formula>
    </cfRule>
  </conditionalFormatting>
  <conditionalFormatting sqref="E160">
    <cfRule type="cellIs" dxfId="17" priority="17" operator="equal">
      <formula>"M"</formula>
    </cfRule>
  </conditionalFormatting>
  <conditionalFormatting sqref="E161">
    <cfRule type="cellIs" dxfId="16" priority="16" operator="equal">
      <formula>"M"</formula>
    </cfRule>
  </conditionalFormatting>
  <conditionalFormatting sqref="E162">
    <cfRule type="cellIs" dxfId="15" priority="15" operator="equal">
      <formula>"M"</formula>
    </cfRule>
  </conditionalFormatting>
  <conditionalFormatting sqref="E163">
    <cfRule type="cellIs" dxfId="14" priority="14" operator="equal">
      <formula>"M"</formula>
    </cfRule>
  </conditionalFormatting>
  <conditionalFormatting sqref="E164">
    <cfRule type="cellIs" dxfId="13" priority="13" operator="equal">
      <formula>"M"</formula>
    </cfRule>
  </conditionalFormatting>
  <conditionalFormatting sqref="E165">
    <cfRule type="cellIs" dxfId="12" priority="12" operator="equal">
      <formula>"M"</formula>
    </cfRule>
  </conditionalFormatting>
  <conditionalFormatting sqref="E166">
    <cfRule type="cellIs" dxfId="11" priority="11" operator="equal">
      <formula>"M"</formula>
    </cfRule>
  </conditionalFormatting>
  <conditionalFormatting sqref="E167">
    <cfRule type="cellIs" dxfId="10" priority="10" operator="equal">
      <formula>"M"</formula>
    </cfRule>
  </conditionalFormatting>
  <conditionalFormatting sqref="E168">
    <cfRule type="cellIs" dxfId="9" priority="9" operator="equal">
      <formula>"M"</formula>
    </cfRule>
  </conditionalFormatting>
  <conditionalFormatting sqref="E169">
    <cfRule type="cellIs" dxfId="8" priority="8" operator="equal">
      <formula>"M"</formula>
    </cfRule>
  </conditionalFormatting>
  <conditionalFormatting sqref="E170">
    <cfRule type="cellIs" dxfId="7" priority="7" operator="equal">
      <formula>"M"</formula>
    </cfRule>
  </conditionalFormatting>
  <conditionalFormatting sqref="E171">
    <cfRule type="cellIs" dxfId="6" priority="6" operator="equal">
      <formula>"M"</formula>
    </cfRule>
  </conditionalFormatting>
  <conditionalFormatting sqref="E172">
    <cfRule type="cellIs" dxfId="5" priority="5" operator="equal">
      <formula>"M"</formula>
    </cfRule>
  </conditionalFormatting>
  <conditionalFormatting sqref="E173">
    <cfRule type="cellIs" dxfId="4" priority="4" operator="equal">
      <formula>"M"</formula>
    </cfRule>
  </conditionalFormatting>
  <conditionalFormatting sqref="E374:E375">
    <cfRule type="cellIs" dxfId="3" priority="2" operator="equal">
      <formula>"M"</formula>
    </cfRule>
  </conditionalFormatting>
  <conditionalFormatting sqref="H157">
    <cfRule type="expression" dxfId="2" priority="1">
      <formula>$H157="M"</formula>
    </cfRule>
  </conditionalFormatting>
  <dataValidations count="4">
    <dataValidation type="list" allowBlank="1" showInputMessage="1" showErrorMessage="1" sqref="H287:H303 H314:H318 H321 H193:H201 H330:H334 H336:H344 H243:H285 H323:H328 H20:H34 H370:H372 H383:H385 H346:H361 H396:H398 H401:H404 H38:H54 H3:H14 H376:H381 H388:H394 H104:H125 H203:H237 H305:H312 H366:H368 H57:H82 H135:H159 H174:H185">
      <formula1>"נדרש, רצוי"</formula1>
    </dataValidation>
    <dataValidation type="list" allowBlank="1" showInputMessage="1" showErrorMessage="1" sqref="F36:F37 F320 F56 F16:F19 F187:F192 F127:F134 F400 F239:F242 F363:F364 F370 F387 F84:F94 F96:F103">
      <formula1>"כן,לא"</formula1>
    </dataValidation>
    <dataValidation type="list" allowBlank="1" showInputMessage="1" showErrorMessage="1" sqref="G321 G193:G201 G401:G404 G305:G312 G396:G398 G20:G34 G135:G159 G57:G82 G203:G237 G314:G318 G346:G361 G243:G285 G366:G368 G383:G385 G388:G394 G370:G372 G3:G14 G38:G54 G104:G125 G376:G381 G330:G334 G287:G303 G323:G328 G336:G344 G174:G185">
      <formula1>"קיים במוצר, קיים ברכיב צד ג,דורש פיתוח,אינו קיים"</formula1>
    </dataValidation>
    <dataValidation type="list" allowBlank="1" showInputMessage="1" showErrorMessage="1" sqref="D3:D14 D16:D34 D38:D54 D57:D82 D104:D125 D135:D158 D193:D201 D203:D237 D243:D285 D287:D303 D305:D312 D314:D318 D323:D328 D374:D381 D336:D344 D346:D361 D366:D368 D383:D385 D388:D394 D396:D398 D401:D402 D330:D334 D321 D370:D372 D174:D185">
      <formula1>"1,2,3"</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rightToLeft="1" zoomScaleNormal="100" workbookViewId="0">
      <pane ySplit="2" topLeftCell="A3" activePane="bottomLeft" state="frozen"/>
      <selection pane="bottomLeft" sqref="A1:XFD2"/>
    </sheetView>
  </sheetViews>
  <sheetFormatPr defaultColWidth="9" defaultRowHeight="15" x14ac:dyDescent="0.3"/>
  <cols>
    <col min="1" max="1" width="21.875" style="15" bestFit="1" customWidth="1"/>
    <col min="2" max="2" width="11.375" style="15" customWidth="1"/>
    <col min="3" max="4" width="13.625" style="15" customWidth="1"/>
    <col min="5" max="5" width="50.75" style="15" customWidth="1"/>
    <col min="6" max="16384" width="9" style="15"/>
  </cols>
  <sheetData>
    <row r="1" spans="1:29" s="176" customFormat="1" ht="16.5" x14ac:dyDescent="0.2">
      <c r="A1" s="63" t="s">
        <v>1290</v>
      </c>
      <c r="B1" s="63"/>
      <c r="C1" s="63"/>
      <c r="D1" s="63"/>
      <c r="E1" s="63"/>
    </row>
    <row r="2" spans="1:29" s="177" customFormat="1" ht="66" x14ac:dyDescent="0.2">
      <c r="A2" s="66" t="s">
        <v>1286</v>
      </c>
      <c r="B2" s="66" t="s">
        <v>1287</v>
      </c>
      <c r="C2" s="66" t="s">
        <v>1289</v>
      </c>
      <c r="D2" s="65" t="s">
        <v>1288</v>
      </c>
      <c r="E2" s="65" t="s">
        <v>3</v>
      </c>
    </row>
    <row r="3" spans="1:29" ht="64.5" customHeight="1" x14ac:dyDescent="0.3">
      <c r="A3" s="168"/>
      <c r="B3" s="14"/>
      <c r="C3" s="14"/>
      <c r="D3" s="14"/>
      <c r="E3" s="14"/>
      <c r="F3" s="10"/>
      <c r="G3" s="10"/>
      <c r="H3" s="10"/>
      <c r="I3" s="10"/>
      <c r="J3" s="10"/>
      <c r="K3" s="10"/>
      <c r="L3" s="10"/>
      <c r="M3" s="10"/>
      <c r="N3" s="10"/>
      <c r="O3" s="10"/>
      <c r="P3" s="10"/>
      <c r="Q3" s="10"/>
      <c r="R3" s="10"/>
      <c r="S3" s="10"/>
      <c r="T3" s="10"/>
      <c r="U3" s="10"/>
      <c r="V3" s="10"/>
      <c r="W3" s="10"/>
      <c r="X3" s="10"/>
      <c r="Y3" s="10"/>
      <c r="Z3" s="10"/>
      <c r="AA3" s="10"/>
      <c r="AB3" s="10"/>
      <c r="AC3" s="10"/>
    </row>
    <row r="4" spans="1:29" ht="16.5" x14ac:dyDescent="0.3">
      <c r="A4" s="168"/>
      <c r="B4" s="14"/>
      <c r="C4" s="14"/>
      <c r="D4" s="14"/>
      <c r="E4" s="14"/>
      <c r="F4" s="13"/>
      <c r="G4" s="13"/>
      <c r="H4" s="13"/>
      <c r="I4" s="13"/>
      <c r="J4" s="13"/>
      <c r="K4" s="13"/>
      <c r="L4" s="13"/>
      <c r="M4" s="13"/>
      <c r="N4" s="13"/>
      <c r="O4" s="13"/>
      <c r="P4" s="13"/>
      <c r="Q4" s="13"/>
      <c r="R4" s="13"/>
      <c r="S4" s="13"/>
      <c r="T4" s="13"/>
      <c r="U4" s="13"/>
      <c r="V4" s="13"/>
      <c r="W4" s="13"/>
      <c r="X4" s="13"/>
      <c r="Y4" s="13"/>
      <c r="Z4" s="13"/>
      <c r="AA4" s="13"/>
      <c r="AB4" s="13"/>
      <c r="AC4" s="13"/>
    </row>
    <row r="5" spans="1:29" x14ac:dyDescent="0.3">
      <c r="A5" s="168"/>
      <c r="B5" s="14"/>
      <c r="C5" s="14"/>
      <c r="D5" s="14"/>
      <c r="E5" s="14"/>
      <c r="F5" s="10"/>
      <c r="G5" s="10"/>
      <c r="H5" s="10"/>
      <c r="I5" s="10"/>
      <c r="J5" s="10"/>
      <c r="K5" s="10"/>
      <c r="L5" s="10"/>
      <c r="M5" s="10"/>
      <c r="N5" s="10"/>
      <c r="O5" s="10"/>
      <c r="P5" s="10"/>
      <c r="Q5" s="10"/>
      <c r="R5" s="10"/>
      <c r="S5" s="10"/>
      <c r="T5" s="10"/>
      <c r="U5" s="10"/>
      <c r="V5" s="10"/>
      <c r="W5" s="10"/>
      <c r="X5" s="10"/>
      <c r="Y5" s="10"/>
      <c r="Z5" s="10"/>
      <c r="AA5" s="10"/>
      <c r="AB5" s="10"/>
      <c r="AC5" s="10"/>
    </row>
    <row r="6" spans="1:29" ht="16.5" x14ac:dyDescent="0.3">
      <c r="A6" s="171"/>
      <c r="B6" s="14"/>
      <c r="C6" s="14"/>
      <c r="D6" s="14"/>
      <c r="E6" s="14"/>
      <c r="F6" s="13"/>
      <c r="G6" s="13"/>
      <c r="H6" s="13"/>
      <c r="I6" s="13"/>
      <c r="J6" s="13"/>
      <c r="K6" s="13"/>
      <c r="L6" s="13"/>
      <c r="M6" s="13"/>
      <c r="N6" s="13"/>
      <c r="O6" s="13"/>
      <c r="P6" s="13"/>
      <c r="Q6" s="13"/>
      <c r="R6" s="13"/>
      <c r="S6" s="13"/>
      <c r="T6" s="13"/>
      <c r="U6" s="13"/>
      <c r="V6" s="13"/>
      <c r="W6" s="13"/>
      <c r="X6" s="13"/>
      <c r="Y6" s="13"/>
      <c r="Z6" s="13"/>
      <c r="AA6" s="13"/>
      <c r="AB6" s="13"/>
      <c r="AC6" s="13"/>
    </row>
    <row r="7" spans="1:29" x14ac:dyDescent="0.3">
      <c r="A7" s="171"/>
      <c r="B7" s="14"/>
      <c r="C7" s="14"/>
      <c r="D7" s="14"/>
      <c r="E7" s="14"/>
      <c r="F7" s="10"/>
      <c r="G7" s="10"/>
      <c r="H7" s="10"/>
      <c r="I7" s="10"/>
      <c r="J7" s="10"/>
      <c r="K7" s="10"/>
      <c r="L7" s="10"/>
      <c r="M7" s="10"/>
      <c r="N7" s="10"/>
      <c r="O7" s="10"/>
      <c r="P7" s="10"/>
      <c r="Q7" s="10"/>
      <c r="R7" s="10"/>
      <c r="S7" s="10"/>
      <c r="T7" s="10"/>
      <c r="U7" s="10"/>
      <c r="V7" s="10"/>
      <c r="W7" s="10"/>
      <c r="X7" s="10"/>
      <c r="Y7" s="10"/>
      <c r="Z7" s="10"/>
      <c r="AA7" s="10"/>
      <c r="AB7" s="10"/>
      <c r="AC7" s="10"/>
    </row>
    <row r="8" spans="1:29" x14ac:dyDescent="0.3">
      <c r="A8" s="171"/>
      <c r="B8" s="14"/>
      <c r="C8" s="14"/>
      <c r="D8" s="14"/>
      <c r="E8" s="14"/>
      <c r="F8" s="10"/>
      <c r="G8" s="10"/>
      <c r="H8" s="10"/>
      <c r="I8" s="10"/>
      <c r="J8" s="10"/>
      <c r="K8" s="10"/>
      <c r="L8" s="10"/>
      <c r="M8" s="10"/>
      <c r="N8" s="10"/>
      <c r="O8" s="10"/>
      <c r="P8" s="10"/>
      <c r="Q8" s="10"/>
      <c r="R8" s="10"/>
      <c r="S8" s="10"/>
      <c r="T8" s="10"/>
      <c r="U8" s="10"/>
      <c r="V8" s="10"/>
      <c r="W8" s="10"/>
      <c r="X8" s="10"/>
      <c r="Y8" s="10"/>
      <c r="Z8" s="10"/>
      <c r="AA8" s="10"/>
      <c r="AB8" s="10"/>
      <c r="AC8" s="10"/>
    </row>
    <row r="9" spans="1:29" ht="16.5" x14ac:dyDescent="0.3">
      <c r="A9" s="171"/>
      <c r="B9" s="14"/>
      <c r="C9" s="14"/>
      <c r="D9" s="14"/>
      <c r="E9" s="14"/>
      <c r="F9" s="13"/>
      <c r="G9" s="13"/>
      <c r="H9" s="13"/>
      <c r="I9" s="13"/>
      <c r="J9" s="13"/>
      <c r="K9" s="13"/>
      <c r="L9" s="13"/>
      <c r="M9" s="13"/>
      <c r="N9" s="13"/>
      <c r="O9" s="13"/>
      <c r="P9" s="13"/>
      <c r="Q9" s="13"/>
      <c r="R9" s="13"/>
      <c r="S9" s="13"/>
      <c r="T9" s="13"/>
      <c r="U9" s="13"/>
      <c r="V9" s="13"/>
      <c r="W9" s="13"/>
      <c r="X9" s="13"/>
      <c r="Y9" s="13"/>
      <c r="Z9" s="13"/>
      <c r="AA9" s="13"/>
      <c r="AB9" s="13"/>
      <c r="AC9" s="13"/>
    </row>
    <row r="10" spans="1:29" ht="17.25" x14ac:dyDescent="0.3">
      <c r="A10" s="173"/>
      <c r="B10" s="14"/>
      <c r="C10" s="14"/>
      <c r="D10" s="14"/>
      <c r="E10" s="14"/>
      <c r="F10" s="10"/>
      <c r="G10" s="10"/>
      <c r="H10" s="10"/>
      <c r="I10" s="10"/>
      <c r="J10" s="10"/>
      <c r="K10" s="10"/>
      <c r="L10" s="10"/>
      <c r="M10" s="10"/>
      <c r="N10" s="10"/>
      <c r="O10" s="10"/>
      <c r="P10" s="10"/>
      <c r="Q10" s="10"/>
      <c r="R10" s="10"/>
      <c r="S10" s="10"/>
      <c r="T10" s="10"/>
      <c r="U10" s="10"/>
      <c r="V10" s="10"/>
      <c r="W10" s="10"/>
      <c r="X10" s="10"/>
      <c r="Y10" s="10"/>
      <c r="Z10" s="10"/>
      <c r="AA10" s="10"/>
      <c r="AB10" s="10"/>
      <c r="AC10" s="10"/>
    </row>
    <row r="11" spans="1:29" ht="17.25" x14ac:dyDescent="0.3">
      <c r="A11" s="173"/>
      <c r="B11" s="14"/>
      <c r="C11" s="14"/>
      <c r="D11" s="14"/>
      <c r="E11" s="14"/>
      <c r="F11" s="13"/>
      <c r="G11" s="13"/>
      <c r="H11" s="13"/>
      <c r="I11" s="13"/>
      <c r="J11" s="13"/>
      <c r="K11" s="13"/>
      <c r="L11" s="13"/>
      <c r="M11" s="13"/>
      <c r="N11" s="13"/>
      <c r="O11" s="13"/>
      <c r="P11" s="13"/>
      <c r="Q11" s="13"/>
      <c r="R11" s="13"/>
      <c r="S11" s="13"/>
      <c r="T11" s="13"/>
      <c r="U11" s="13"/>
      <c r="V11" s="13"/>
      <c r="W11" s="13"/>
      <c r="X11" s="13"/>
      <c r="Y11" s="13"/>
      <c r="Z11" s="13"/>
      <c r="AA11" s="13"/>
      <c r="AB11" s="13"/>
      <c r="AC11" s="13"/>
    </row>
    <row r="12" spans="1:29" ht="17.25" x14ac:dyDescent="0.3">
      <c r="A12" s="173"/>
      <c r="B12" s="14"/>
      <c r="C12" s="14"/>
      <c r="D12" s="14"/>
      <c r="E12" s="14"/>
      <c r="F12" s="10"/>
      <c r="G12" s="10"/>
      <c r="H12" s="10"/>
      <c r="I12" s="10"/>
      <c r="J12" s="10"/>
      <c r="K12" s="10"/>
      <c r="L12" s="10"/>
      <c r="M12" s="10"/>
      <c r="N12" s="10"/>
      <c r="O12" s="10"/>
      <c r="P12" s="10"/>
      <c r="Q12" s="10"/>
      <c r="R12" s="10"/>
      <c r="S12" s="10"/>
      <c r="T12" s="10"/>
      <c r="U12" s="10"/>
      <c r="V12" s="10"/>
      <c r="W12" s="10"/>
      <c r="X12" s="10"/>
      <c r="Y12" s="10"/>
      <c r="Z12" s="10"/>
      <c r="AA12" s="10"/>
      <c r="AB12" s="10"/>
      <c r="AC12" s="10"/>
    </row>
    <row r="13" spans="1:29" ht="17.25" x14ac:dyDescent="0.3">
      <c r="A13" s="173"/>
      <c r="B13" s="14"/>
      <c r="C13" s="14"/>
      <c r="D13" s="14"/>
      <c r="E13" s="14"/>
      <c r="F13" s="13"/>
      <c r="G13" s="13"/>
      <c r="H13" s="13"/>
      <c r="I13" s="13"/>
      <c r="J13" s="13"/>
      <c r="K13" s="13"/>
      <c r="L13" s="13"/>
      <c r="M13" s="13"/>
      <c r="N13" s="13"/>
      <c r="O13" s="13"/>
      <c r="P13" s="13"/>
      <c r="Q13" s="13"/>
      <c r="R13" s="13"/>
      <c r="S13" s="13"/>
      <c r="T13" s="13"/>
      <c r="U13" s="13"/>
      <c r="V13" s="13"/>
      <c r="W13" s="13"/>
      <c r="X13" s="13"/>
      <c r="Y13" s="13"/>
      <c r="Z13" s="13"/>
      <c r="AA13" s="13"/>
      <c r="AB13" s="13"/>
      <c r="AC13" s="13"/>
    </row>
    <row r="14" spans="1:29" ht="17.25" x14ac:dyDescent="0.3">
      <c r="A14" s="173"/>
      <c r="B14" s="14"/>
      <c r="C14" s="14"/>
      <c r="D14" s="14"/>
      <c r="E14" s="14"/>
      <c r="F14" s="10"/>
      <c r="G14" s="10"/>
      <c r="H14" s="10"/>
      <c r="I14" s="10"/>
      <c r="J14" s="10"/>
      <c r="K14" s="10"/>
      <c r="L14" s="10"/>
      <c r="M14" s="10"/>
      <c r="N14" s="10"/>
      <c r="O14" s="10"/>
      <c r="P14" s="10"/>
      <c r="Q14" s="10"/>
      <c r="R14" s="10"/>
      <c r="S14" s="10"/>
      <c r="T14" s="10"/>
      <c r="U14" s="10"/>
      <c r="V14" s="10"/>
      <c r="W14" s="10"/>
      <c r="X14" s="10"/>
      <c r="Y14" s="10"/>
      <c r="Z14" s="10"/>
      <c r="AA14" s="10"/>
      <c r="AB14" s="10"/>
      <c r="AC14" s="10"/>
    </row>
    <row r="15" spans="1:29" ht="17.25" x14ac:dyDescent="0.3">
      <c r="A15" s="173"/>
      <c r="B15" s="14"/>
      <c r="C15" s="14"/>
      <c r="D15" s="14"/>
      <c r="E15" s="14"/>
      <c r="F15" s="13"/>
      <c r="G15" s="13"/>
      <c r="H15" s="13"/>
      <c r="I15" s="13"/>
      <c r="J15" s="13"/>
      <c r="K15" s="13"/>
      <c r="L15" s="13"/>
      <c r="M15" s="13"/>
      <c r="N15" s="13"/>
      <c r="O15" s="13"/>
      <c r="P15" s="13"/>
      <c r="Q15" s="13"/>
      <c r="R15" s="13"/>
      <c r="S15" s="13"/>
      <c r="T15" s="13"/>
      <c r="U15" s="13"/>
      <c r="V15" s="13"/>
      <c r="W15" s="13"/>
      <c r="X15" s="13"/>
      <c r="Y15" s="13"/>
      <c r="Z15" s="13"/>
      <c r="AA15" s="13"/>
      <c r="AB15" s="13"/>
      <c r="AC15" s="13"/>
    </row>
    <row r="16" spans="1:29" ht="20.25" customHeight="1" x14ac:dyDescent="0.3">
      <c r="A16" s="173"/>
      <c r="B16" s="14"/>
      <c r="C16" s="14"/>
      <c r="D16" s="14"/>
      <c r="E16" s="14"/>
      <c r="F16" s="10"/>
      <c r="G16" s="10"/>
      <c r="H16" s="10"/>
      <c r="I16" s="10"/>
      <c r="J16" s="10"/>
      <c r="K16" s="10"/>
      <c r="L16" s="10"/>
      <c r="M16" s="10"/>
      <c r="N16" s="10"/>
      <c r="O16" s="10"/>
      <c r="P16" s="10"/>
      <c r="Q16" s="10"/>
      <c r="R16" s="10"/>
      <c r="S16" s="10"/>
      <c r="T16" s="10"/>
      <c r="U16" s="10"/>
      <c r="V16" s="10"/>
      <c r="W16" s="10"/>
      <c r="X16" s="10"/>
      <c r="Y16" s="10"/>
      <c r="Z16" s="10"/>
      <c r="AA16" s="10"/>
      <c r="AB16" s="10"/>
      <c r="AC16" s="10"/>
    </row>
    <row r="17" spans="1:29" ht="17.25" x14ac:dyDescent="0.3">
      <c r="A17" s="173"/>
      <c r="B17" s="14"/>
      <c r="C17" s="14"/>
      <c r="D17" s="14"/>
      <c r="E17" s="14"/>
      <c r="F17" s="13"/>
      <c r="G17" s="13"/>
      <c r="H17" s="13"/>
      <c r="I17" s="13"/>
      <c r="J17" s="13"/>
      <c r="K17" s="13"/>
      <c r="L17" s="13"/>
      <c r="M17" s="13"/>
      <c r="N17" s="13"/>
      <c r="O17" s="13"/>
      <c r="P17" s="13"/>
      <c r="Q17" s="13"/>
      <c r="R17" s="13"/>
      <c r="S17" s="13"/>
      <c r="T17" s="13"/>
      <c r="U17" s="13"/>
      <c r="V17" s="13"/>
      <c r="W17" s="13"/>
      <c r="X17" s="13"/>
      <c r="Y17" s="13"/>
      <c r="Z17" s="13"/>
      <c r="AA17" s="13"/>
      <c r="AB17" s="13"/>
      <c r="AC17" s="13"/>
    </row>
    <row r="18" spans="1:29" ht="20.25" customHeight="1" x14ac:dyDescent="0.3">
      <c r="A18" s="173"/>
      <c r="B18" s="14"/>
      <c r="C18" s="14"/>
      <c r="D18" s="14"/>
      <c r="E18" s="14"/>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1:29" ht="17.25" x14ac:dyDescent="0.3">
      <c r="A19" s="173"/>
      <c r="B19" s="14"/>
      <c r="C19" s="14"/>
      <c r="D19" s="14"/>
      <c r="E19" s="14"/>
      <c r="F19" s="13"/>
      <c r="G19" s="13"/>
      <c r="H19" s="13"/>
      <c r="I19" s="13"/>
      <c r="J19" s="13"/>
      <c r="K19" s="13"/>
      <c r="L19" s="13"/>
      <c r="M19" s="13"/>
      <c r="N19" s="13"/>
      <c r="O19" s="13"/>
      <c r="P19" s="13"/>
      <c r="Q19" s="13"/>
      <c r="R19" s="13"/>
      <c r="S19" s="13"/>
      <c r="T19" s="13"/>
      <c r="U19" s="13"/>
      <c r="V19" s="13"/>
      <c r="W19" s="13"/>
      <c r="X19" s="13"/>
      <c r="Y19" s="13"/>
      <c r="Z19" s="13"/>
      <c r="AA19" s="13"/>
      <c r="AB19" s="13"/>
      <c r="AC19" s="13"/>
    </row>
    <row r="20" spans="1:29" ht="17.25" x14ac:dyDescent="0.3">
      <c r="A20" s="173"/>
      <c r="B20" s="14"/>
      <c r="C20" s="14"/>
      <c r="D20" s="14"/>
      <c r="E20" s="14"/>
      <c r="F20" s="10"/>
      <c r="G20" s="10"/>
      <c r="H20" s="10"/>
      <c r="I20" s="10"/>
      <c r="J20" s="10"/>
      <c r="K20" s="10"/>
      <c r="L20" s="10"/>
      <c r="M20" s="10"/>
      <c r="N20" s="10"/>
      <c r="O20" s="10"/>
      <c r="P20" s="10"/>
      <c r="Q20" s="10"/>
      <c r="R20" s="10"/>
      <c r="S20" s="10"/>
      <c r="T20" s="10"/>
      <c r="U20" s="10"/>
      <c r="V20" s="10"/>
      <c r="W20" s="10"/>
      <c r="X20" s="10"/>
      <c r="Y20" s="10"/>
      <c r="Z20" s="10"/>
      <c r="AA20" s="10"/>
      <c r="AB20" s="10"/>
      <c r="AC20" s="10"/>
    </row>
    <row r="21" spans="1:29" ht="17.25" x14ac:dyDescent="0.3">
      <c r="A21" s="173"/>
      <c r="B21" s="14"/>
      <c r="C21" s="14"/>
      <c r="D21" s="14"/>
      <c r="E21" s="14"/>
      <c r="F21" s="13"/>
      <c r="G21" s="13"/>
      <c r="H21" s="13"/>
      <c r="I21" s="13"/>
      <c r="J21" s="13"/>
      <c r="K21" s="13"/>
      <c r="L21" s="13"/>
      <c r="M21" s="13"/>
      <c r="N21" s="13"/>
      <c r="O21" s="13"/>
      <c r="P21" s="13"/>
      <c r="Q21" s="13"/>
      <c r="R21" s="13"/>
      <c r="S21" s="13"/>
      <c r="T21" s="13"/>
      <c r="U21" s="13"/>
      <c r="V21" s="13"/>
      <c r="W21" s="13"/>
      <c r="X21" s="13"/>
      <c r="Y21" s="13"/>
      <c r="Z21" s="13"/>
      <c r="AA21" s="13"/>
      <c r="AB21" s="13"/>
      <c r="AC21" s="13"/>
    </row>
    <row r="22" spans="1:29" ht="17.25" x14ac:dyDescent="0.3">
      <c r="A22" s="173"/>
      <c r="B22" s="14"/>
      <c r="C22" s="14"/>
      <c r="D22" s="14"/>
      <c r="E22" s="14"/>
      <c r="F22" s="10"/>
      <c r="G22" s="10"/>
      <c r="H22" s="10"/>
      <c r="I22" s="10"/>
      <c r="J22" s="10"/>
      <c r="K22" s="10"/>
      <c r="L22" s="10"/>
      <c r="M22" s="10"/>
      <c r="N22" s="10"/>
      <c r="O22" s="10"/>
      <c r="P22" s="10"/>
      <c r="Q22" s="10"/>
      <c r="R22" s="10"/>
      <c r="S22" s="10"/>
      <c r="T22" s="10"/>
      <c r="U22" s="10"/>
      <c r="V22" s="10"/>
      <c r="W22" s="10"/>
      <c r="X22" s="10"/>
      <c r="Y22" s="10"/>
      <c r="Z22" s="10"/>
      <c r="AA22" s="10"/>
      <c r="AB22" s="10"/>
      <c r="AC22" s="10"/>
    </row>
    <row r="23" spans="1:29" ht="20.25" customHeight="1" x14ac:dyDescent="0.3">
      <c r="A23" s="16"/>
      <c r="B23" s="16"/>
      <c r="C23" s="16"/>
      <c r="D23" s="16"/>
      <c r="E23" s="16"/>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29" ht="20.25" customHeight="1" x14ac:dyDescent="0.3">
      <c r="A24" s="16"/>
      <c r="B24" s="16"/>
      <c r="C24" s="16"/>
      <c r="D24" s="16"/>
      <c r="E24" s="16"/>
      <c r="F24" s="10"/>
      <c r="G24" s="10"/>
      <c r="H24" s="10"/>
      <c r="I24" s="10"/>
      <c r="J24" s="10"/>
      <c r="K24" s="10"/>
      <c r="L24" s="10"/>
      <c r="M24" s="10"/>
      <c r="N24" s="10"/>
      <c r="O24" s="10"/>
      <c r="P24" s="10"/>
      <c r="Q24" s="10"/>
      <c r="R24" s="10"/>
      <c r="S24" s="10"/>
      <c r="T24" s="10"/>
      <c r="U24" s="10"/>
      <c r="V24" s="10"/>
      <c r="W24" s="10"/>
      <c r="X24" s="10"/>
      <c r="Y24" s="10"/>
      <c r="Z24" s="10"/>
      <c r="AA24" s="10"/>
      <c r="AB24" s="10"/>
      <c r="AC24" s="10"/>
    </row>
    <row r="25" spans="1:29" ht="20.25" customHeight="1" x14ac:dyDescent="0.3">
      <c r="A25" s="18"/>
      <c r="B25" s="18"/>
      <c r="C25" s="18"/>
      <c r="D25" s="18"/>
      <c r="E25" s="18"/>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1:29" ht="20.25" customHeight="1" x14ac:dyDescent="0.3">
      <c r="A26" s="18"/>
      <c r="B26" s="18"/>
      <c r="C26" s="18"/>
      <c r="D26" s="18"/>
      <c r="E26" s="18"/>
      <c r="F26" s="10"/>
      <c r="G26" s="10"/>
      <c r="H26" s="10"/>
      <c r="I26" s="10"/>
      <c r="J26" s="10"/>
      <c r="K26" s="10"/>
      <c r="L26" s="10"/>
      <c r="M26" s="10"/>
      <c r="N26" s="10"/>
      <c r="O26" s="10"/>
      <c r="P26" s="10"/>
      <c r="Q26" s="10"/>
      <c r="R26" s="10"/>
      <c r="S26" s="10"/>
      <c r="T26" s="10"/>
      <c r="U26" s="10"/>
      <c r="V26" s="10"/>
      <c r="W26" s="10"/>
      <c r="X26" s="10"/>
      <c r="Y26" s="10"/>
      <c r="Z26" s="10"/>
      <c r="AA26" s="10"/>
      <c r="AB26" s="10"/>
      <c r="AC26" s="10"/>
    </row>
    <row r="27" spans="1:29" ht="20.25" customHeight="1" x14ac:dyDescent="0.3">
      <c r="A27" s="18"/>
      <c r="B27" s="18"/>
      <c r="C27" s="18"/>
      <c r="D27" s="18"/>
      <c r="E27" s="18"/>
      <c r="F27" s="13"/>
      <c r="G27" s="13"/>
      <c r="H27" s="13"/>
      <c r="I27" s="13"/>
      <c r="J27" s="13"/>
      <c r="K27" s="13"/>
      <c r="L27" s="13"/>
      <c r="M27" s="13"/>
      <c r="N27" s="13"/>
      <c r="O27" s="13"/>
      <c r="P27" s="13"/>
      <c r="Q27" s="13"/>
      <c r="R27" s="13"/>
      <c r="S27" s="13"/>
      <c r="T27" s="13"/>
      <c r="U27" s="13"/>
      <c r="V27" s="13"/>
      <c r="W27" s="13"/>
      <c r="X27" s="13"/>
      <c r="Y27" s="13"/>
      <c r="Z27" s="13"/>
      <c r="AA27" s="13"/>
      <c r="AB27" s="13"/>
      <c r="AC27" s="13"/>
    </row>
    <row r="28" spans="1:29" x14ac:dyDescent="0.3">
      <c r="A28" s="18"/>
      <c r="B28" s="18"/>
      <c r="C28" s="18"/>
      <c r="D28" s="18"/>
      <c r="E28" s="18"/>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ht="16.5" x14ac:dyDescent="0.3">
      <c r="A29" s="18"/>
      <c r="B29" s="18"/>
      <c r="C29" s="18"/>
      <c r="D29" s="18"/>
      <c r="E29" s="18"/>
      <c r="F29" s="13"/>
      <c r="G29" s="13"/>
      <c r="H29" s="13"/>
      <c r="I29" s="13"/>
      <c r="J29" s="13"/>
      <c r="K29" s="13"/>
      <c r="L29" s="13"/>
      <c r="M29" s="13"/>
      <c r="N29" s="13"/>
      <c r="O29" s="13"/>
      <c r="P29" s="13"/>
      <c r="Q29" s="13"/>
      <c r="R29" s="13"/>
      <c r="S29" s="13"/>
      <c r="T29" s="13"/>
      <c r="U29" s="13"/>
      <c r="V29" s="13"/>
      <c r="W29" s="13"/>
      <c r="X29" s="13"/>
      <c r="Y29" s="13"/>
      <c r="Z29" s="13"/>
      <c r="AA29" s="13"/>
      <c r="AB29" s="13"/>
      <c r="AC29" s="13"/>
    </row>
  </sheetData>
  <sheetProtection password="DC30" sheet="1" objects="1" scenarios="1" formatCells="0" formatColumns="0" formatRows="0"/>
  <mergeCells count="1">
    <mergeCell ref="A1:E1"/>
  </mergeCells>
  <pageMargins left="0.7" right="0.7" top="0.75" bottom="0.75" header="0.3" footer="0.3"/>
  <pageSetup paperSize="9" scale="58" orientation="portrait" r:id="rId1"/>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rightToLeft="1" topLeftCell="C1" zoomScaleNormal="100" workbookViewId="0">
      <pane ySplit="2" topLeftCell="A3" activePane="bottomLeft" state="frozen"/>
      <selection pane="bottomLeft" sqref="A1:I2"/>
    </sheetView>
  </sheetViews>
  <sheetFormatPr defaultColWidth="9" defaultRowHeight="15" x14ac:dyDescent="0.3"/>
  <cols>
    <col min="1" max="1" width="21.875" style="15" bestFit="1" customWidth="1"/>
    <col min="2" max="2" width="11.375" style="15" customWidth="1"/>
    <col min="3" max="5" width="13.625" style="15" customWidth="1"/>
    <col min="6" max="8" width="10.875" style="15" customWidth="1"/>
    <col min="9" max="9" width="62" style="20" customWidth="1"/>
    <col min="10" max="16384" width="9" style="15"/>
  </cols>
  <sheetData>
    <row r="1" spans="1:33" s="10" customFormat="1" ht="16.5" x14ac:dyDescent="0.2">
      <c r="A1" s="63" t="s">
        <v>809</v>
      </c>
      <c r="B1" s="63"/>
      <c r="C1" s="63"/>
      <c r="D1" s="63"/>
      <c r="E1" s="63"/>
      <c r="F1" s="63"/>
      <c r="G1" s="63"/>
      <c r="H1" s="63"/>
      <c r="I1" s="63"/>
    </row>
    <row r="2" spans="1:33" s="13" customFormat="1" ht="49.5" x14ac:dyDescent="0.2">
      <c r="A2" s="11" t="s">
        <v>408</v>
      </c>
      <c r="B2" s="11" t="s">
        <v>409</v>
      </c>
      <c r="C2" s="11" t="s">
        <v>410</v>
      </c>
      <c r="D2" s="65" t="s">
        <v>1282</v>
      </c>
      <c r="E2" s="65" t="s">
        <v>1283</v>
      </c>
      <c r="F2" s="12" t="s">
        <v>411</v>
      </c>
      <c r="G2" s="12" t="s">
        <v>1284</v>
      </c>
      <c r="H2" s="12" t="s">
        <v>1285</v>
      </c>
      <c r="I2" s="12" t="s">
        <v>412</v>
      </c>
    </row>
    <row r="3" spans="1:33" ht="64.5" customHeight="1" x14ac:dyDescent="0.3">
      <c r="A3" s="168"/>
      <c r="B3" s="14"/>
      <c r="C3" s="14"/>
      <c r="D3" s="14"/>
      <c r="E3" s="14"/>
      <c r="F3" s="14"/>
      <c r="G3" s="14"/>
      <c r="H3" s="14"/>
      <c r="I3" s="169"/>
      <c r="J3" s="10"/>
      <c r="K3" s="10"/>
      <c r="L3" s="10"/>
      <c r="M3" s="10"/>
      <c r="N3" s="10"/>
      <c r="O3" s="10"/>
      <c r="P3" s="10"/>
      <c r="Q3" s="10"/>
      <c r="R3" s="10"/>
      <c r="S3" s="10"/>
      <c r="T3" s="10"/>
      <c r="U3" s="10"/>
      <c r="V3" s="10"/>
      <c r="W3" s="10"/>
      <c r="X3" s="10"/>
      <c r="Y3" s="10"/>
      <c r="Z3" s="10"/>
      <c r="AA3" s="10"/>
      <c r="AB3" s="10"/>
      <c r="AC3" s="10"/>
      <c r="AD3" s="10"/>
      <c r="AE3" s="10"/>
      <c r="AF3" s="10"/>
      <c r="AG3" s="10"/>
    </row>
    <row r="4" spans="1:33" ht="17.25" x14ac:dyDescent="0.3">
      <c r="A4" s="168"/>
      <c r="B4" s="14"/>
      <c r="C4" s="14"/>
      <c r="D4" s="14"/>
      <c r="E4" s="14"/>
      <c r="F4" s="14"/>
      <c r="G4" s="14"/>
      <c r="H4" s="14"/>
      <c r="I4" s="170"/>
      <c r="J4" s="13"/>
      <c r="K4" s="13"/>
      <c r="L4" s="13"/>
      <c r="M4" s="13"/>
      <c r="N4" s="13"/>
      <c r="O4" s="13"/>
      <c r="P4" s="13"/>
      <c r="Q4" s="13"/>
      <c r="R4" s="13"/>
      <c r="S4" s="13"/>
      <c r="T4" s="13"/>
      <c r="U4" s="13"/>
      <c r="V4" s="13"/>
      <c r="W4" s="13"/>
      <c r="X4" s="13"/>
      <c r="Y4" s="13"/>
      <c r="Z4" s="13"/>
      <c r="AA4" s="13"/>
      <c r="AB4" s="13"/>
      <c r="AC4" s="13"/>
      <c r="AD4" s="13"/>
      <c r="AE4" s="13"/>
      <c r="AF4" s="13"/>
      <c r="AG4" s="13"/>
    </row>
    <row r="5" spans="1:33" ht="17.25" x14ac:dyDescent="0.3">
      <c r="A5" s="168"/>
      <c r="B5" s="14"/>
      <c r="C5" s="14"/>
      <c r="D5" s="14"/>
      <c r="E5" s="14"/>
      <c r="F5" s="14"/>
      <c r="G5" s="14"/>
      <c r="H5" s="14"/>
      <c r="I5" s="169"/>
      <c r="J5" s="10"/>
      <c r="K5" s="10"/>
      <c r="L5" s="10"/>
      <c r="M5" s="10"/>
      <c r="N5" s="10"/>
      <c r="O5" s="10"/>
      <c r="P5" s="10"/>
      <c r="Q5" s="10"/>
      <c r="R5" s="10"/>
      <c r="S5" s="10"/>
      <c r="T5" s="10"/>
      <c r="U5" s="10"/>
      <c r="V5" s="10"/>
      <c r="W5" s="10"/>
      <c r="X5" s="10"/>
      <c r="Y5" s="10"/>
      <c r="Z5" s="10"/>
      <c r="AA5" s="10"/>
      <c r="AB5" s="10"/>
      <c r="AC5" s="10"/>
      <c r="AD5" s="10"/>
      <c r="AE5" s="10"/>
      <c r="AF5" s="10"/>
      <c r="AG5" s="10"/>
    </row>
    <row r="6" spans="1:33" ht="17.25" x14ac:dyDescent="0.3">
      <c r="A6" s="171"/>
      <c r="B6" s="14"/>
      <c r="C6" s="14"/>
      <c r="D6" s="14"/>
      <c r="E6" s="14"/>
      <c r="F6" s="14"/>
      <c r="G6" s="14"/>
      <c r="H6" s="14"/>
      <c r="I6" s="169"/>
      <c r="J6" s="13"/>
      <c r="K6" s="13"/>
      <c r="L6" s="13"/>
      <c r="M6" s="13"/>
      <c r="N6" s="13"/>
      <c r="O6" s="13"/>
      <c r="P6" s="13"/>
      <c r="Q6" s="13"/>
      <c r="R6" s="13"/>
      <c r="S6" s="13"/>
      <c r="T6" s="13"/>
      <c r="U6" s="13"/>
      <c r="V6" s="13"/>
      <c r="W6" s="13"/>
      <c r="X6" s="13"/>
      <c r="Y6" s="13"/>
      <c r="Z6" s="13"/>
      <c r="AA6" s="13"/>
      <c r="AB6" s="13"/>
      <c r="AC6" s="13"/>
      <c r="AD6" s="13"/>
      <c r="AE6" s="13"/>
      <c r="AF6" s="13"/>
      <c r="AG6" s="13"/>
    </row>
    <row r="7" spans="1:33" ht="17.25" x14ac:dyDescent="0.3">
      <c r="A7" s="171"/>
      <c r="B7" s="14"/>
      <c r="C7" s="14"/>
      <c r="D7" s="14"/>
      <c r="E7" s="14"/>
      <c r="F7" s="14"/>
      <c r="G7" s="14"/>
      <c r="H7" s="14"/>
      <c r="I7" s="169"/>
      <c r="J7" s="10"/>
      <c r="K7" s="10"/>
      <c r="L7" s="10"/>
      <c r="M7" s="10"/>
      <c r="N7" s="10"/>
      <c r="O7" s="10"/>
      <c r="P7" s="10"/>
      <c r="Q7" s="10"/>
      <c r="R7" s="10"/>
      <c r="S7" s="10"/>
      <c r="T7" s="10"/>
      <c r="U7" s="10"/>
      <c r="V7" s="10"/>
      <c r="W7" s="10"/>
      <c r="X7" s="10"/>
      <c r="Y7" s="10"/>
      <c r="Z7" s="10"/>
      <c r="AA7" s="10"/>
      <c r="AB7" s="10"/>
      <c r="AC7" s="10"/>
      <c r="AD7" s="10"/>
      <c r="AE7" s="10"/>
      <c r="AF7" s="10"/>
      <c r="AG7" s="10"/>
    </row>
    <row r="8" spans="1:33" ht="17.25" x14ac:dyDescent="0.3">
      <c r="A8" s="171"/>
      <c r="B8" s="14"/>
      <c r="C8" s="14"/>
      <c r="D8" s="14"/>
      <c r="E8" s="14"/>
      <c r="F8" s="14"/>
      <c r="G8" s="14"/>
      <c r="H8" s="14"/>
      <c r="I8" s="170"/>
      <c r="J8" s="10"/>
      <c r="K8" s="10"/>
      <c r="L8" s="10"/>
      <c r="M8" s="10"/>
      <c r="N8" s="10"/>
      <c r="O8" s="10"/>
      <c r="P8" s="10"/>
      <c r="Q8" s="10"/>
      <c r="R8" s="10"/>
      <c r="S8" s="10"/>
      <c r="T8" s="10"/>
      <c r="U8" s="10"/>
      <c r="V8" s="10"/>
      <c r="W8" s="10"/>
      <c r="X8" s="10"/>
      <c r="Y8" s="10"/>
      <c r="Z8" s="10"/>
      <c r="AA8" s="10"/>
      <c r="AB8" s="10"/>
      <c r="AC8" s="10"/>
      <c r="AD8" s="10"/>
      <c r="AE8" s="10"/>
      <c r="AF8" s="10"/>
      <c r="AG8" s="10"/>
    </row>
    <row r="9" spans="1:33" ht="17.25" x14ac:dyDescent="0.3">
      <c r="A9" s="171"/>
      <c r="B9" s="14"/>
      <c r="C9" s="14"/>
      <c r="D9" s="14"/>
      <c r="E9" s="14"/>
      <c r="F9" s="14"/>
      <c r="G9" s="14"/>
      <c r="H9" s="14"/>
      <c r="I9" s="172"/>
      <c r="J9" s="13"/>
      <c r="K9" s="13"/>
      <c r="L9" s="13"/>
      <c r="M9" s="13"/>
      <c r="N9" s="13"/>
      <c r="O9" s="13"/>
      <c r="P9" s="13"/>
      <c r="Q9" s="13"/>
      <c r="R9" s="13"/>
      <c r="S9" s="13"/>
      <c r="T9" s="13"/>
      <c r="U9" s="13"/>
      <c r="V9" s="13"/>
      <c r="W9" s="13"/>
      <c r="X9" s="13"/>
      <c r="Y9" s="13"/>
      <c r="Z9" s="13"/>
      <c r="AA9" s="13"/>
      <c r="AB9" s="13"/>
      <c r="AC9" s="13"/>
      <c r="AD9" s="13"/>
      <c r="AE9" s="13"/>
      <c r="AF9" s="13"/>
      <c r="AG9" s="13"/>
    </row>
    <row r="10" spans="1:33" ht="17.25" x14ac:dyDescent="0.3">
      <c r="A10" s="173"/>
      <c r="B10" s="14"/>
      <c r="C10" s="14"/>
      <c r="D10" s="14"/>
      <c r="E10" s="14"/>
      <c r="F10" s="14"/>
      <c r="G10" s="14"/>
      <c r="H10" s="14"/>
      <c r="I10" s="170"/>
      <c r="J10" s="10"/>
      <c r="K10" s="10"/>
      <c r="L10" s="10"/>
      <c r="M10" s="10"/>
      <c r="N10" s="10"/>
      <c r="O10" s="10"/>
      <c r="P10" s="10"/>
      <c r="Q10" s="10"/>
      <c r="R10" s="10"/>
      <c r="S10" s="10"/>
      <c r="T10" s="10"/>
      <c r="U10" s="10"/>
      <c r="V10" s="10"/>
      <c r="W10" s="10"/>
      <c r="X10" s="10"/>
      <c r="Y10" s="10"/>
      <c r="Z10" s="10"/>
      <c r="AA10" s="10"/>
      <c r="AB10" s="10"/>
      <c r="AC10" s="10"/>
      <c r="AD10" s="10"/>
      <c r="AE10" s="10"/>
      <c r="AF10" s="10"/>
      <c r="AG10" s="10"/>
    </row>
    <row r="11" spans="1:33" ht="17.25" x14ac:dyDescent="0.3">
      <c r="A11" s="173"/>
      <c r="B11" s="14"/>
      <c r="C11" s="14"/>
      <c r="D11" s="14"/>
      <c r="E11" s="14"/>
      <c r="F11" s="14"/>
      <c r="G11" s="14"/>
      <c r="H11" s="14"/>
      <c r="I11" s="174"/>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3" ht="17.25" x14ac:dyDescent="0.3">
      <c r="A12" s="173"/>
      <c r="B12" s="14"/>
      <c r="C12" s="14"/>
      <c r="D12" s="14"/>
      <c r="E12" s="14"/>
      <c r="F12" s="14"/>
      <c r="G12" s="14"/>
      <c r="H12" s="14"/>
      <c r="I12" s="174"/>
      <c r="J12" s="10"/>
      <c r="K12" s="10"/>
      <c r="L12" s="10"/>
      <c r="M12" s="10"/>
      <c r="N12" s="10"/>
      <c r="O12" s="10"/>
      <c r="P12" s="10"/>
      <c r="Q12" s="10"/>
      <c r="R12" s="10"/>
      <c r="S12" s="10"/>
      <c r="T12" s="10"/>
      <c r="U12" s="10"/>
      <c r="V12" s="10"/>
      <c r="W12" s="10"/>
      <c r="X12" s="10"/>
      <c r="Y12" s="10"/>
      <c r="Z12" s="10"/>
      <c r="AA12" s="10"/>
      <c r="AB12" s="10"/>
      <c r="AC12" s="10"/>
      <c r="AD12" s="10"/>
      <c r="AE12" s="10"/>
      <c r="AF12" s="10"/>
      <c r="AG12" s="10"/>
    </row>
    <row r="13" spans="1:33" ht="17.25" x14ac:dyDescent="0.3">
      <c r="A13" s="173"/>
      <c r="B13" s="14"/>
      <c r="C13" s="14"/>
      <c r="D13" s="14"/>
      <c r="E13" s="14"/>
      <c r="F13" s="14"/>
      <c r="G13" s="14"/>
      <c r="H13" s="14"/>
      <c r="I13" s="174"/>
      <c r="J13" s="13"/>
      <c r="K13" s="13"/>
      <c r="L13" s="13"/>
      <c r="M13" s="13"/>
      <c r="N13" s="13"/>
      <c r="O13" s="13"/>
      <c r="P13" s="13"/>
      <c r="Q13" s="13"/>
      <c r="R13" s="13"/>
      <c r="S13" s="13"/>
      <c r="T13" s="13"/>
      <c r="U13" s="13"/>
      <c r="V13" s="13"/>
      <c r="W13" s="13"/>
      <c r="X13" s="13"/>
      <c r="Y13" s="13"/>
      <c r="Z13" s="13"/>
      <c r="AA13" s="13"/>
      <c r="AB13" s="13"/>
      <c r="AC13" s="13"/>
      <c r="AD13" s="13"/>
      <c r="AE13" s="13"/>
      <c r="AF13" s="13"/>
      <c r="AG13" s="13"/>
    </row>
    <row r="14" spans="1:33" ht="17.25" x14ac:dyDescent="0.3">
      <c r="A14" s="173"/>
      <c r="B14" s="14"/>
      <c r="C14" s="14"/>
      <c r="D14" s="14"/>
      <c r="E14" s="14"/>
      <c r="F14" s="14"/>
      <c r="G14" s="14"/>
      <c r="H14" s="14"/>
      <c r="I14" s="174"/>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1:33" ht="17.25" x14ac:dyDescent="0.3">
      <c r="A15" s="173"/>
      <c r="B15" s="14"/>
      <c r="C15" s="14"/>
      <c r="D15" s="14"/>
      <c r="E15" s="14"/>
      <c r="F15" s="14"/>
      <c r="G15" s="14"/>
      <c r="H15" s="14"/>
      <c r="I15" s="174"/>
      <c r="J15" s="13"/>
      <c r="K15" s="13"/>
      <c r="L15" s="13"/>
      <c r="M15" s="13"/>
      <c r="N15" s="13"/>
      <c r="O15" s="13"/>
      <c r="P15" s="13"/>
      <c r="Q15" s="13"/>
      <c r="R15" s="13"/>
      <c r="S15" s="13"/>
      <c r="T15" s="13"/>
      <c r="U15" s="13"/>
      <c r="V15" s="13"/>
      <c r="W15" s="13"/>
      <c r="X15" s="13"/>
      <c r="Y15" s="13"/>
      <c r="Z15" s="13"/>
      <c r="AA15" s="13"/>
      <c r="AB15" s="13"/>
      <c r="AC15" s="13"/>
      <c r="AD15" s="13"/>
      <c r="AE15" s="13"/>
      <c r="AF15" s="13"/>
      <c r="AG15" s="13"/>
    </row>
    <row r="16" spans="1:33" ht="20.25" customHeight="1" x14ac:dyDescent="0.3">
      <c r="A16" s="173"/>
      <c r="B16" s="14"/>
      <c r="C16" s="14"/>
      <c r="D16" s="14"/>
      <c r="E16" s="14"/>
      <c r="F16" s="14"/>
      <c r="G16" s="14"/>
      <c r="H16" s="14"/>
      <c r="I16" s="172"/>
      <c r="J16" s="10"/>
      <c r="K16" s="10"/>
      <c r="L16" s="10"/>
      <c r="M16" s="10"/>
      <c r="N16" s="10"/>
      <c r="O16" s="10"/>
      <c r="P16" s="10"/>
      <c r="Q16" s="10"/>
      <c r="R16" s="10"/>
      <c r="S16" s="10"/>
      <c r="T16" s="10"/>
      <c r="U16" s="10"/>
      <c r="V16" s="10"/>
      <c r="W16" s="10"/>
      <c r="X16" s="10"/>
      <c r="Y16" s="10"/>
      <c r="Z16" s="10"/>
      <c r="AA16" s="10"/>
      <c r="AB16" s="10"/>
      <c r="AC16" s="10"/>
      <c r="AD16" s="10"/>
      <c r="AE16" s="10"/>
      <c r="AF16" s="10"/>
      <c r="AG16" s="10"/>
    </row>
    <row r="17" spans="1:33" ht="17.25" x14ac:dyDescent="0.3">
      <c r="A17" s="173"/>
      <c r="B17" s="14"/>
      <c r="C17" s="14"/>
      <c r="D17" s="14"/>
      <c r="E17" s="14"/>
      <c r="F17" s="14"/>
      <c r="G17" s="14"/>
      <c r="H17" s="14"/>
      <c r="I17" s="174"/>
      <c r="J17" s="13"/>
      <c r="K17" s="13"/>
      <c r="L17" s="13"/>
      <c r="M17" s="13"/>
      <c r="N17" s="13"/>
      <c r="O17" s="13"/>
      <c r="P17" s="13"/>
      <c r="Q17" s="13"/>
      <c r="R17" s="13"/>
      <c r="S17" s="13"/>
      <c r="T17" s="13"/>
      <c r="U17" s="13"/>
      <c r="V17" s="13"/>
      <c r="W17" s="13"/>
      <c r="X17" s="13"/>
      <c r="Y17" s="13"/>
      <c r="Z17" s="13"/>
      <c r="AA17" s="13"/>
      <c r="AB17" s="13"/>
      <c r="AC17" s="13"/>
      <c r="AD17" s="13"/>
      <c r="AE17" s="13"/>
      <c r="AF17" s="13"/>
      <c r="AG17" s="13"/>
    </row>
    <row r="18" spans="1:33" ht="20.25" customHeight="1" x14ac:dyDescent="0.3">
      <c r="A18" s="173"/>
      <c r="B18" s="14"/>
      <c r="C18" s="14"/>
      <c r="D18" s="14"/>
      <c r="E18" s="14"/>
      <c r="F18" s="14"/>
      <c r="G18" s="14"/>
      <c r="H18" s="14"/>
      <c r="I18" s="172"/>
      <c r="J18" s="10"/>
      <c r="K18" s="10"/>
      <c r="L18" s="10"/>
      <c r="M18" s="10"/>
      <c r="N18" s="10"/>
      <c r="O18" s="10"/>
      <c r="P18" s="10"/>
      <c r="Q18" s="10"/>
      <c r="R18" s="10"/>
      <c r="S18" s="10"/>
      <c r="T18" s="10"/>
      <c r="U18" s="10"/>
      <c r="V18" s="10"/>
      <c r="W18" s="10"/>
      <c r="X18" s="10"/>
      <c r="Y18" s="10"/>
      <c r="Z18" s="10"/>
      <c r="AA18" s="10"/>
      <c r="AB18" s="10"/>
      <c r="AC18" s="10"/>
      <c r="AD18" s="10"/>
      <c r="AE18" s="10"/>
      <c r="AF18" s="10"/>
      <c r="AG18" s="10"/>
    </row>
    <row r="19" spans="1:33" ht="17.25" x14ac:dyDescent="0.3">
      <c r="A19" s="173"/>
      <c r="B19" s="14"/>
      <c r="C19" s="14"/>
      <c r="D19" s="14"/>
      <c r="E19" s="14"/>
      <c r="F19" s="14"/>
      <c r="G19" s="14"/>
      <c r="H19" s="14"/>
      <c r="I19" s="175"/>
      <c r="J19" s="13"/>
      <c r="K19" s="13"/>
      <c r="L19" s="13"/>
      <c r="M19" s="13"/>
      <c r="N19" s="13"/>
      <c r="O19" s="13"/>
      <c r="P19" s="13"/>
      <c r="Q19" s="13"/>
      <c r="R19" s="13"/>
      <c r="S19" s="13"/>
      <c r="T19" s="13"/>
      <c r="U19" s="13"/>
      <c r="V19" s="13"/>
      <c r="W19" s="13"/>
      <c r="X19" s="13"/>
      <c r="Y19" s="13"/>
      <c r="Z19" s="13"/>
      <c r="AA19" s="13"/>
      <c r="AB19" s="13"/>
      <c r="AC19" s="13"/>
      <c r="AD19" s="13"/>
      <c r="AE19" s="13"/>
      <c r="AF19" s="13"/>
      <c r="AG19" s="13"/>
    </row>
    <row r="20" spans="1:33" ht="17.25" x14ac:dyDescent="0.3">
      <c r="A20" s="173"/>
      <c r="B20" s="14"/>
      <c r="C20" s="14"/>
      <c r="D20" s="14"/>
      <c r="E20" s="14"/>
      <c r="F20" s="14"/>
      <c r="G20" s="14"/>
      <c r="H20" s="14"/>
      <c r="I20" s="174"/>
      <c r="J20" s="10"/>
      <c r="K20" s="10"/>
      <c r="L20" s="10"/>
      <c r="M20" s="10"/>
      <c r="N20" s="10"/>
      <c r="O20" s="10"/>
      <c r="P20" s="10"/>
      <c r="Q20" s="10"/>
      <c r="R20" s="10"/>
      <c r="S20" s="10"/>
      <c r="T20" s="10"/>
      <c r="U20" s="10"/>
      <c r="V20" s="10"/>
      <c r="W20" s="10"/>
      <c r="X20" s="10"/>
      <c r="Y20" s="10"/>
      <c r="Z20" s="10"/>
      <c r="AA20" s="10"/>
      <c r="AB20" s="10"/>
      <c r="AC20" s="10"/>
      <c r="AD20" s="10"/>
      <c r="AE20" s="10"/>
      <c r="AF20" s="10"/>
      <c r="AG20" s="10"/>
    </row>
    <row r="21" spans="1:33" ht="17.25" x14ac:dyDescent="0.3">
      <c r="A21" s="173"/>
      <c r="B21" s="14"/>
      <c r="C21" s="14"/>
      <c r="D21" s="14"/>
      <c r="E21" s="14"/>
      <c r="F21" s="14"/>
      <c r="G21" s="14"/>
      <c r="H21" s="14"/>
      <c r="I21" s="174"/>
      <c r="J21" s="13"/>
      <c r="K21" s="13"/>
      <c r="L21" s="13"/>
      <c r="M21" s="13"/>
      <c r="N21" s="13"/>
      <c r="O21" s="13"/>
      <c r="P21" s="13"/>
      <c r="Q21" s="13"/>
      <c r="R21" s="13"/>
      <c r="S21" s="13"/>
      <c r="T21" s="13"/>
      <c r="U21" s="13"/>
      <c r="V21" s="13"/>
      <c r="W21" s="13"/>
      <c r="X21" s="13"/>
      <c r="Y21" s="13"/>
      <c r="Z21" s="13"/>
      <c r="AA21" s="13"/>
      <c r="AB21" s="13"/>
      <c r="AC21" s="13"/>
      <c r="AD21" s="13"/>
      <c r="AE21" s="13"/>
      <c r="AF21" s="13"/>
      <c r="AG21" s="13"/>
    </row>
    <row r="22" spans="1:33" ht="17.25" x14ac:dyDescent="0.3">
      <c r="A22" s="173"/>
      <c r="B22" s="14"/>
      <c r="C22" s="14"/>
      <c r="D22" s="14"/>
      <c r="E22" s="14"/>
      <c r="F22" s="14"/>
      <c r="G22" s="14"/>
      <c r="H22" s="14"/>
      <c r="I22" s="174"/>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3" spans="1:33" ht="20.25" customHeight="1" x14ac:dyDescent="0.3">
      <c r="A23" s="16"/>
      <c r="B23" s="16"/>
      <c r="C23" s="16"/>
      <c r="D23" s="16"/>
      <c r="E23" s="16"/>
      <c r="F23" s="16"/>
      <c r="G23" s="16"/>
      <c r="H23" s="16"/>
      <c r="I23" s="17"/>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1:33" ht="20.25" customHeight="1" x14ac:dyDescent="0.3">
      <c r="A24" s="16"/>
      <c r="B24" s="16"/>
      <c r="C24" s="16"/>
      <c r="D24" s="16"/>
      <c r="E24" s="16"/>
      <c r="F24" s="16"/>
      <c r="G24" s="16"/>
      <c r="H24" s="16"/>
      <c r="I24" s="17"/>
      <c r="J24" s="10"/>
      <c r="K24" s="10"/>
      <c r="L24" s="10"/>
      <c r="M24" s="10"/>
      <c r="N24" s="10"/>
      <c r="O24" s="10"/>
      <c r="P24" s="10"/>
      <c r="Q24" s="10"/>
      <c r="R24" s="10"/>
      <c r="S24" s="10"/>
      <c r="T24" s="10"/>
      <c r="U24" s="10"/>
      <c r="V24" s="10"/>
      <c r="W24" s="10"/>
      <c r="X24" s="10"/>
      <c r="Y24" s="10"/>
      <c r="Z24" s="10"/>
      <c r="AA24" s="10"/>
      <c r="AB24" s="10"/>
      <c r="AC24" s="10"/>
      <c r="AD24" s="10"/>
      <c r="AE24" s="10"/>
      <c r="AF24" s="10"/>
      <c r="AG24" s="10"/>
    </row>
    <row r="25" spans="1:33" ht="20.25" customHeight="1" x14ac:dyDescent="0.3">
      <c r="A25" s="18"/>
      <c r="B25" s="18"/>
      <c r="C25" s="18"/>
      <c r="D25" s="18"/>
      <c r="E25" s="18"/>
      <c r="F25" s="18"/>
      <c r="G25" s="18"/>
      <c r="H25" s="18"/>
      <c r="I25" s="19"/>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1:33" ht="20.25" customHeight="1" x14ac:dyDescent="0.3">
      <c r="A26" s="18"/>
      <c r="B26" s="18"/>
      <c r="C26" s="18"/>
      <c r="D26" s="18"/>
      <c r="E26" s="18"/>
      <c r="F26" s="18"/>
      <c r="G26" s="18"/>
      <c r="H26" s="18"/>
      <c r="I26" s="19"/>
      <c r="J26" s="10"/>
      <c r="K26" s="10"/>
      <c r="L26" s="10"/>
      <c r="M26" s="10"/>
      <c r="N26" s="10"/>
      <c r="O26" s="10"/>
      <c r="P26" s="10"/>
      <c r="Q26" s="10"/>
      <c r="R26" s="10"/>
      <c r="S26" s="10"/>
      <c r="T26" s="10"/>
      <c r="U26" s="10"/>
      <c r="V26" s="10"/>
      <c r="W26" s="10"/>
      <c r="X26" s="10"/>
      <c r="Y26" s="10"/>
      <c r="Z26" s="10"/>
      <c r="AA26" s="10"/>
      <c r="AB26" s="10"/>
      <c r="AC26" s="10"/>
      <c r="AD26" s="10"/>
      <c r="AE26" s="10"/>
      <c r="AF26" s="10"/>
      <c r="AG26" s="10"/>
    </row>
    <row r="27" spans="1:33" ht="20.25" customHeight="1" x14ac:dyDescent="0.3">
      <c r="A27" s="18"/>
      <c r="B27" s="18"/>
      <c r="C27" s="18"/>
      <c r="D27" s="18"/>
      <c r="E27" s="18"/>
      <c r="F27" s="18"/>
      <c r="G27" s="18"/>
      <c r="H27" s="18"/>
      <c r="I27" s="19"/>
      <c r="J27" s="13"/>
      <c r="K27" s="13"/>
      <c r="L27" s="13"/>
      <c r="M27" s="13"/>
      <c r="N27" s="13"/>
      <c r="O27" s="13"/>
      <c r="P27" s="13"/>
      <c r="Q27" s="13"/>
      <c r="R27" s="13"/>
      <c r="S27" s="13"/>
      <c r="T27" s="13"/>
      <c r="U27" s="13"/>
      <c r="V27" s="13"/>
      <c r="W27" s="13"/>
      <c r="X27" s="13"/>
      <c r="Y27" s="13"/>
      <c r="Z27" s="13"/>
      <c r="AA27" s="13"/>
      <c r="AB27" s="13"/>
      <c r="AC27" s="13"/>
      <c r="AD27" s="13"/>
      <c r="AE27" s="13"/>
      <c r="AF27" s="13"/>
      <c r="AG27" s="13"/>
    </row>
    <row r="28" spans="1:33" x14ac:dyDescent="0.3">
      <c r="A28" s="18"/>
      <c r="B28" s="18"/>
      <c r="C28" s="18"/>
      <c r="D28" s="18"/>
      <c r="E28" s="18"/>
      <c r="F28" s="18"/>
      <c r="G28" s="18"/>
      <c r="H28" s="18"/>
      <c r="I28" s="19"/>
      <c r="J28" s="10"/>
      <c r="K28" s="10"/>
      <c r="L28" s="10"/>
      <c r="M28" s="10"/>
      <c r="N28" s="10"/>
      <c r="O28" s="10"/>
      <c r="P28" s="10"/>
      <c r="Q28" s="10"/>
      <c r="R28" s="10"/>
      <c r="S28" s="10"/>
      <c r="T28" s="10"/>
      <c r="U28" s="10"/>
      <c r="V28" s="10"/>
      <c r="W28" s="10"/>
      <c r="X28" s="10"/>
      <c r="Y28" s="10"/>
      <c r="Z28" s="10"/>
      <c r="AA28" s="10"/>
      <c r="AB28" s="10"/>
      <c r="AC28" s="10"/>
      <c r="AD28" s="10"/>
      <c r="AE28" s="10"/>
      <c r="AF28" s="10"/>
      <c r="AG28" s="10"/>
    </row>
    <row r="29" spans="1:33" ht="16.5" x14ac:dyDescent="0.3">
      <c r="A29" s="18"/>
      <c r="B29" s="18"/>
      <c r="C29" s="18"/>
      <c r="D29" s="18"/>
      <c r="E29" s="18"/>
      <c r="F29" s="18"/>
      <c r="G29" s="18"/>
      <c r="H29" s="18"/>
      <c r="I29" s="19"/>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sheetProtection password="DC30" sheet="1" objects="1" scenarios="1" formatCells="0" formatColumns="0" formatRows="0"/>
  <mergeCells count="1">
    <mergeCell ref="A1:I1"/>
  </mergeCells>
  <conditionalFormatting sqref="F2:H2">
    <cfRule type="cellIs" dxfId="1" priority="2" operator="equal">
      <formula>"M"</formula>
    </cfRule>
  </conditionalFormatting>
  <conditionalFormatting sqref="I2">
    <cfRule type="cellIs" dxfId="0" priority="1" operator="equal">
      <formula>"M"</formula>
    </cfRule>
  </conditionalFormatting>
  <pageMargins left="0.7" right="0.7" top="0.75" bottom="0.75" header="0.3" footer="0.3"/>
  <pageSetup paperSize="9" scale="58" orientation="portrait" r:id="rId1"/>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2"/>
  <sheetViews>
    <sheetView rightToLeft="1" topLeftCell="A10" workbookViewId="0">
      <selection activeCell="D14" sqref="D14"/>
    </sheetView>
  </sheetViews>
  <sheetFormatPr defaultColWidth="9" defaultRowHeight="14.25" x14ac:dyDescent="0.2"/>
  <cols>
    <col min="1" max="1" width="32" style="127" customWidth="1"/>
    <col min="2" max="2" width="27.875" style="127" customWidth="1"/>
    <col min="3" max="3" width="13.25" style="127" customWidth="1"/>
    <col min="4" max="4" width="28.625" style="127" customWidth="1"/>
    <col min="5" max="5" width="32.125" style="104" customWidth="1"/>
    <col min="6" max="16384" width="9" style="104"/>
  </cols>
  <sheetData>
    <row r="1" spans="1:5" ht="20.25" x14ac:dyDescent="0.2">
      <c r="A1" s="64" t="s">
        <v>1143</v>
      </c>
      <c r="B1" s="64"/>
      <c r="C1" s="64"/>
      <c r="D1" s="64"/>
      <c r="E1" s="103"/>
    </row>
    <row r="2" spans="1:5" ht="49.5" x14ac:dyDescent="0.2">
      <c r="A2" s="128" t="s">
        <v>1294</v>
      </c>
      <c r="B2" s="129"/>
      <c r="C2" s="130"/>
      <c r="D2" s="131" t="s">
        <v>1144</v>
      </c>
      <c r="E2" s="105"/>
    </row>
    <row r="3" spans="1:5" ht="56.25" customHeight="1" x14ac:dyDescent="0.2">
      <c r="A3" s="132" t="s">
        <v>1145</v>
      </c>
      <c r="B3" s="132"/>
      <c r="C3" s="132"/>
      <c r="D3" s="106"/>
    </row>
    <row r="4" spans="1:5" ht="37.5" customHeight="1" x14ac:dyDescent="0.2">
      <c r="A4" s="107"/>
      <c r="B4" s="107"/>
      <c r="C4" s="107"/>
      <c r="D4" s="108"/>
    </row>
    <row r="5" spans="1:5" ht="99" x14ac:dyDescent="0.2">
      <c r="A5" s="133" t="s">
        <v>1295</v>
      </c>
      <c r="B5" s="134" t="s">
        <v>1292</v>
      </c>
      <c r="C5" s="134" t="s">
        <v>1257</v>
      </c>
      <c r="D5" s="134" t="s">
        <v>1299</v>
      </c>
    </row>
    <row r="6" spans="1:5" ht="63" x14ac:dyDescent="0.25">
      <c r="A6" s="135" t="s">
        <v>1291</v>
      </c>
      <c r="B6" s="109"/>
      <c r="C6" s="136">
        <f>D3*B6</f>
        <v>0</v>
      </c>
      <c r="D6" s="137">
        <f>C6*9</f>
        <v>0</v>
      </c>
    </row>
    <row r="7" spans="1:5" s="113" customFormat="1" ht="16.5" x14ac:dyDescent="0.2">
      <c r="A7" s="110"/>
      <c r="B7" s="111"/>
      <c r="C7" s="112"/>
      <c r="D7" s="112"/>
    </row>
    <row r="8" spans="1:5" ht="16.5" x14ac:dyDescent="0.2">
      <c r="A8" s="114"/>
      <c r="B8" s="108"/>
      <c r="C8" s="108"/>
      <c r="D8" s="108"/>
    </row>
    <row r="9" spans="1:5" ht="16.5" customHeight="1" x14ac:dyDescent="0.2">
      <c r="A9" s="138" t="s">
        <v>1296</v>
      </c>
      <c r="B9" s="139" t="s">
        <v>1146</v>
      </c>
      <c r="C9" s="140" t="s">
        <v>1147</v>
      </c>
      <c r="D9" s="139" t="s">
        <v>1148</v>
      </c>
    </row>
    <row r="10" spans="1:5" ht="16.5" x14ac:dyDescent="0.2">
      <c r="A10" s="142" t="s">
        <v>1149</v>
      </c>
      <c r="B10" s="109"/>
      <c r="C10" s="141"/>
      <c r="D10" s="137">
        <f>D3-(D3*B10)</f>
        <v>0</v>
      </c>
    </row>
    <row r="11" spans="1:5" s="116" customFormat="1" ht="16.5" x14ac:dyDescent="0.2">
      <c r="A11" s="108"/>
      <c r="B11" s="115"/>
      <c r="C11" s="108"/>
      <c r="D11" s="108"/>
    </row>
    <row r="12" spans="1:5" ht="16.5" x14ac:dyDescent="0.2">
      <c r="A12" s="108"/>
      <c r="B12" s="115"/>
      <c r="C12" s="108"/>
      <c r="D12" s="108"/>
    </row>
    <row r="13" spans="1:5" ht="16.5" x14ac:dyDescent="0.2">
      <c r="A13" s="143" t="s">
        <v>1293</v>
      </c>
      <c r="B13" s="139" t="s">
        <v>1150</v>
      </c>
      <c r="C13" s="147"/>
      <c r="D13" s="139" t="s">
        <v>1148</v>
      </c>
    </row>
    <row r="14" spans="1:5" ht="16.5" x14ac:dyDescent="0.2">
      <c r="A14" s="143"/>
      <c r="B14" s="148" t="s">
        <v>1151</v>
      </c>
      <c r="C14" s="147"/>
      <c r="D14" s="117"/>
    </row>
    <row r="15" spans="1:5" ht="16.5" x14ac:dyDescent="0.2">
      <c r="A15" s="143"/>
      <c r="B15" s="148" t="s">
        <v>1152</v>
      </c>
      <c r="C15" s="147"/>
      <c r="D15" s="117"/>
    </row>
    <row r="16" spans="1:5" ht="16.5" x14ac:dyDescent="0.2">
      <c r="A16" s="143"/>
      <c r="B16" s="148" t="s">
        <v>1153</v>
      </c>
      <c r="C16" s="147"/>
      <c r="D16" s="117"/>
    </row>
    <row r="17" spans="1:4" ht="16.5" x14ac:dyDescent="0.2">
      <c r="A17" s="143"/>
      <c r="B17" s="148" t="s">
        <v>1154</v>
      </c>
      <c r="C17" s="147"/>
      <c r="D17" s="117"/>
    </row>
    <row r="18" spans="1:4" ht="16.5" x14ac:dyDescent="0.2">
      <c r="A18" s="143"/>
      <c r="B18" s="148" t="s">
        <v>1155</v>
      </c>
      <c r="C18" s="147"/>
      <c r="D18" s="117"/>
    </row>
    <row r="19" spans="1:4" ht="16.5" x14ac:dyDescent="0.2">
      <c r="A19" s="143"/>
      <c r="B19" s="148" t="s">
        <v>1156</v>
      </c>
      <c r="C19" s="147"/>
      <c r="D19" s="117"/>
    </row>
    <row r="20" spans="1:4" s="113" customFormat="1" ht="16.5" x14ac:dyDescent="0.2">
      <c r="A20" s="144"/>
      <c r="B20" s="149"/>
      <c r="C20" s="150" t="s">
        <v>1190</v>
      </c>
      <c r="D20" s="137">
        <f>SUM(D14:D19)</f>
        <v>0</v>
      </c>
    </row>
    <row r="21" spans="1:4" s="116" customFormat="1" ht="16.5" x14ac:dyDescent="0.2">
      <c r="A21" s="144"/>
      <c r="B21" s="107"/>
      <c r="C21" s="118"/>
      <c r="D21" s="119"/>
    </row>
    <row r="22" spans="1:4" s="113" customFormat="1" ht="16.5" x14ac:dyDescent="0.2">
      <c r="A22" s="144"/>
      <c r="B22" s="107"/>
      <c r="C22" s="116"/>
      <c r="D22" s="108"/>
    </row>
    <row r="23" spans="1:4" ht="16.5" x14ac:dyDescent="0.2">
      <c r="A23" s="145" t="s">
        <v>1298</v>
      </c>
      <c r="B23" s="120" t="s">
        <v>1157</v>
      </c>
      <c r="C23" s="145" t="s">
        <v>1158</v>
      </c>
      <c r="D23" s="145" t="s">
        <v>1148</v>
      </c>
    </row>
    <row r="24" spans="1:4" ht="49.5" x14ac:dyDescent="0.2">
      <c r="A24" s="146" t="s">
        <v>1159</v>
      </c>
      <c r="B24" s="121"/>
      <c r="C24" s="151">
        <v>10</v>
      </c>
      <c r="D24" s="151">
        <f>B24*C24</f>
        <v>0</v>
      </c>
    </row>
    <row r="25" spans="1:4" ht="49.5" x14ac:dyDescent="0.2">
      <c r="A25" s="146" t="s">
        <v>1160</v>
      </c>
      <c r="B25" s="121"/>
      <c r="C25" s="151">
        <v>5</v>
      </c>
      <c r="D25" s="151">
        <f t="shared" ref="D25:D38" si="0">B25*C25</f>
        <v>0</v>
      </c>
    </row>
    <row r="26" spans="1:4" ht="49.5" x14ac:dyDescent="0.2">
      <c r="A26" s="146" t="s">
        <v>1161</v>
      </c>
      <c r="B26" s="121"/>
      <c r="C26" s="151">
        <v>20</v>
      </c>
      <c r="D26" s="151">
        <f t="shared" si="0"/>
        <v>0</v>
      </c>
    </row>
    <row r="27" spans="1:4" ht="49.5" x14ac:dyDescent="0.2">
      <c r="A27" s="146" t="s">
        <v>1258</v>
      </c>
      <c r="B27" s="121"/>
      <c r="C27" s="151">
        <v>40</v>
      </c>
      <c r="D27" s="151">
        <f t="shared" si="0"/>
        <v>0</v>
      </c>
    </row>
    <row r="28" spans="1:4" ht="33" x14ac:dyDescent="0.2">
      <c r="A28" s="146" t="s">
        <v>1162</v>
      </c>
      <c r="B28" s="121"/>
      <c r="C28" s="151">
        <v>10</v>
      </c>
      <c r="D28" s="151">
        <f t="shared" si="0"/>
        <v>0</v>
      </c>
    </row>
    <row r="29" spans="1:4" ht="33" x14ac:dyDescent="0.2">
      <c r="A29" s="146" t="s">
        <v>1163</v>
      </c>
      <c r="B29" s="121"/>
      <c r="C29" s="151">
        <v>20</v>
      </c>
      <c r="D29" s="151">
        <f t="shared" si="0"/>
        <v>0</v>
      </c>
    </row>
    <row r="30" spans="1:4" ht="33" x14ac:dyDescent="0.2">
      <c r="A30" s="146" t="s">
        <v>1164</v>
      </c>
      <c r="B30" s="121"/>
      <c r="C30" s="151">
        <v>50</v>
      </c>
      <c r="D30" s="151">
        <f t="shared" si="0"/>
        <v>0</v>
      </c>
    </row>
    <row r="31" spans="1:4" ht="33" x14ac:dyDescent="0.2">
      <c r="A31" s="146" t="s">
        <v>1165</v>
      </c>
      <c r="B31" s="121"/>
      <c r="C31" s="151">
        <v>1</v>
      </c>
      <c r="D31" s="151">
        <f t="shared" si="0"/>
        <v>0</v>
      </c>
    </row>
    <row r="32" spans="1:4" ht="33" x14ac:dyDescent="0.2">
      <c r="A32" s="146" t="s">
        <v>1166</v>
      </c>
      <c r="B32" s="121"/>
      <c r="C32" s="151">
        <v>1</v>
      </c>
      <c r="D32" s="151">
        <f t="shared" si="0"/>
        <v>0</v>
      </c>
    </row>
    <row r="33" spans="1:4" ht="33" x14ac:dyDescent="0.2">
      <c r="A33" s="146" t="s">
        <v>1167</v>
      </c>
      <c r="B33" s="121"/>
      <c r="C33" s="151">
        <v>2</v>
      </c>
      <c r="D33" s="151">
        <f t="shared" si="0"/>
        <v>0</v>
      </c>
    </row>
    <row r="34" spans="1:4" ht="49.5" x14ac:dyDescent="0.2">
      <c r="A34" s="146" t="s">
        <v>1168</v>
      </c>
      <c r="B34" s="121"/>
      <c r="C34" s="151">
        <v>5</v>
      </c>
      <c r="D34" s="151">
        <f t="shared" si="0"/>
        <v>0</v>
      </c>
    </row>
    <row r="35" spans="1:4" ht="64.5" x14ac:dyDescent="0.2">
      <c r="A35" s="146" t="s">
        <v>1259</v>
      </c>
      <c r="B35" s="121"/>
      <c r="C35" s="151">
        <v>50</v>
      </c>
      <c r="D35" s="151">
        <f t="shared" si="0"/>
        <v>0</v>
      </c>
    </row>
    <row r="36" spans="1:4" ht="65.25" x14ac:dyDescent="0.2">
      <c r="A36" s="146" t="s">
        <v>1260</v>
      </c>
      <c r="B36" s="121"/>
      <c r="C36" s="151">
        <v>60</v>
      </c>
      <c r="D36" s="151">
        <f t="shared" si="0"/>
        <v>0</v>
      </c>
    </row>
    <row r="37" spans="1:4" ht="65.25" x14ac:dyDescent="0.2">
      <c r="A37" s="146" t="s">
        <v>1261</v>
      </c>
      <c r="B37" s="121"/>
      <c r="C37" s="151">
        <v>30</v>
      </c>
      <c r="D37" s="151">
        <f t="shared" si="0"/>
        <v>0</v>
      </c>
    </row>
    <row r="38" spans="1:4" ht="65.25" x14ac:dyDescent="0.2">
      <c r="A38" s="146" t="s">
        <v>1262</v>
      </c>
      <c r="B38" s="121"/>
      <c r="C38" s="151">
        <v>10</v>
      </c>
      <c r="D38" s="151">
        <f t="shared" si="0"/>
        <v>0</v>
      </c>
    </row>
    <row r="39" spans="1:4" ht="16.5" x14ac:dyDescent="0.2">
      <c r="A39" s="152" t="s">
        <v>1190</v>
      </c>
      <c r="B39" s="152"/>
      <c r="C39" s="152"/>
      <c r="D39" s="153">
        <f>SUM(D24:D38)</f>
        <v>0</v>
      </c>
    </row>
    <row r="40" spans="1:4" ht="16.5" x14ac:dyDescent="0.2">
      <c r="A40" s="122"/>
      <c r="B40" s="123"/>
      <c r="C40" s="123"/>
      <c r="D40" s="123"/>
    </row>
    <row r="41" spans="1:4" ht="16.5" x14ac:dyDescent="0.2">
      <c r="A41" s="122"/>
      <c r="B41" s="123"/>
      <c r="C41" s="123"/>
      <c r="D41" s="123"/>
    </row>
    <row r="42" spans="1:4" ht="16.5" x14ac:dyDescent="0.2">
      <c r="A42" s="122"/>
      <c r="B42" s="123"/>
      <c r="C42" s="123"/>
      <c r="D42" s="123"/>
    </row>
    <row r="43" spans="1:4" ht="16.5" customHeight="1" x14ac:dyDescent="0.2">
      <c r="A43" s="154" t="s">
        <v>1297</v>
      </c>
      <c r="B43" s="155" t="s">
        <v>1148</v>
      </c>
      <c r="C43" s="156"/>
      <c r="D43" s="157"/>
    </row>
    <row r="44" spans="1:4" ht="49.5" x14ac:dyDescent="0.2">
      <c r="A44" s="146" t="s">
        <v>1300</v>
      </c>
      <c r="B44" s="158">
        <f>'דרישות רצויות לתמחור 5.2.4'!E85</f>
        <v>0</v>
      </c>
      <c r="C44" s="158"/>
      <c r="D44" s="158"/>
    </row>
    <row r="45" spans="1:4" ht="16.5" x14ac:dyDescent="0.2">
      <c r="A45" s="122"/>
      <c r="B45" s="122"/>
      <c r="C45" s="122"/>
      <c r="D45" s="122"/>
    </row>
    <row r="46" spans="1:4" ht="16.5" x14ac:dyDescent="0.2">
      <c r="A46" s="122"/>
      <c r="B46" s="122"/>
      <c r="C46" s="122"/>
      <c r="D46" s="122"/>
    </row>
    <row r="47" spans="1:4" ht="16.5" x14ac:dyDescent="0.2">
      <c r="A47" s="122"/>
      <c r="B47" s="122"/>
      <c r="C47" s="122"/>
      <c r="D47" s="122"/>
    </row>
    <row r="48" spans="1:4" ht="16.5" customHeight="1" x14ac:dyDescent="0.2">
      <c r="A48" s="159" t="s">
        <v>1301</v>
      </c>
      <c r="B48" s="159" t="s">
        <v>1169</v>
      </c>
      <c r="C48" s="159" t="s">
        <v>1158</v>
      </c>
      <c r="D48" s="159" t="s">
        <v>1148</v>
      </c>
    </row>
    <row r="49" spans="1:4" x14ac:dyDescent="0.2">
      <c r="A49" s="160"/>
      <c r="B49" s="160"/>
      <c r="C49" s="160"/>
      <c r="D49" s="160"/>
    </row>
    <row r="50" spans="1:4" ht="16.5" x14ac:dyDescent="0.2">
      <c r="A50" s="148" t="s">
        <v>1170</v>
      </c>
      <c r="B50" s="124"/>
      <c r="C50" s="161">
        <v>30</v>
      </c>
      <c r="D50" s="162">
        <f>B50*C50</f>
        <v>0</v>
      </c>
    </row>
    <row r="51" spans="1:4" ht="16.5" x14ac:dyDescent="0.2">
      <c r="A51" s="122"/>
      <c r="B51" s="122"/>
      <c r="C51" s="122"/>
      <c r="D51" s="122"/>
    </row>
    <row r="52" spans="1:4" ht="16.5" x14ac:dyDescent="0.2">
      <c r="A52" s="122"/>
      <c r="B52" s="122"/>
      <c r="C52" s="122"/>
      <c r="D52" s="122"/>
    </row>
    <row r="53" spans="1:4" ht="33" x14ac:dyDescent="0.2">
      <c r="A53" s="154" t="s">
        <v>1302</v>
      </c>
      <c r="B53" s="154" t="s">
        <v>1171</v>
      </c>
      <c r="C53" s="154" t="s">
        <v>1158</v>
      </c>
      <c r="D53" s="154" t="s">
        <v>1148</v>
      </c>
    </row>
    <row r="54" spans="1:4" ht="16.5" x14ac:dyDescent="0.2">
      <c r="A54" s="148" t="s">
        <v>1172</v>
      </c>
      <c r="B54" s="125"/>
      <c r="C54" s="161">
        <v>1000</v>
      </c>
      <c r="D54" s="161">
        <f t="shared" ref="D54:D58" si="1">C54*B54</f>
        <v>0</v>
      </c>
    </row>
    <row r="55" spans="1:4" ht="16.5" x14ac:dyDescent="0.2">
      <c r="A55" s="148" t="s">
        <v>1173</v>
      </c>
      <c r="B55" s="125"/>
      <c r="C55" s="161">
        <v>4000</v>
      </c>
      <c r="D55" s="161">
        <f t="shared" si="1"/>
        <v>0</v>
      </c>
    </row>
    <row r="56" spans="1:4" ht="16.5" x14ac:dyDescent="0.2">
      <c r="A56" s="148" t="s">
        <v>1174</v>
      </c>
      <c r="B56" s="125"/>
      <c r="C56" s="161">
        <v>1000</v>
      </c>
      <c r="D56" s="161">
        <f t="shared" si="1"/>
        <v>0</v>
      </c>
    </row>
    <row r="57" spans="1:4" ht="16.5" x14ac:dyDescent="0.2">
      <c r="A57" s="148" t="s">
        <v>1175</v>
      </c>
      <c r="B57" s="125"/>
      <c r="C57" s="161">
        <v>4000</v>
      </c>
      <c r="D57" s="161">
        <f t="shared" si="1"/>
        <v>0</v>
      </c>
    </row>
    <row r="58" spans="1:4" ht="16.5" x14ac:dyDescent="0.2">
      <c r="A58" s="148" t="s">
        <v>1176</v>
      </c>
      <c r="B58" s="125"/>
      <c r="C58" s="161">
        <v>100</v>
      </c>
      <c r="D58" s="161">
        <f t="shared" si="1"/>
        <v>0</v>
      </c>
    </row>
    <row r="59" spans="1:4" ht="16.5" x14ac:dyDescent="0.2">
      <c r="A59" s="148" t="s">
        <v>1177</v>
      </c>
      <c r="B59" s="125"/>
      <c r="C59" s="161">
        <v>100</v>
      </c>
      <c r="D59" s="161">
        <f>C59*B59</f>
        <v>0</v>
      </c>
    </row>
    <row r="60" spans="1:4" ht="16.5" x14ac:dyDescent="0.2">
      <c r="A60" s="163" t="s">
        <v>1190</v>
      </c>
      <c r="B60" s="163"/>
      <c r="C60" s="163"/>
      <c r="D60" s="37">
        <f>SUM(D54:D59)</f>
        <v>0</v>
      </c>
    </row>
    <row r="61" spans="1:4" ht="16.5" x14ac:dyDescent="0.2">
      <c r="A61" s="126"/>
      <c r="B61" s="126"/>
      <c r="C61" s="126"/>
      <c r="D61" s="126"/>
    </row>
    <row r="62" spans="1:4" ht="16.5" x14ac:dyDescent="0.2">
      <c r="A62" s="126"/>
      <c r="B62" s="126"/>
      <c r="C62" s="126"/>
      <c r="D62" s="126"/>
    </row>
    <row r="63" spans="1:4" ht="33" x14ac:dyDescent="0.2">
      <c r="A63" s="159" t="s">
        <v>1191</v>
      </c>
      <c r="B63" s="159"/>
      <c r="C63" s="154" t="s">
        <v>1178</v>
      </c>
      <c r="D63" s="154" t="s">
        <v>1179</v>
      </c>
    </row>
    <row r="64" spans="1:4" ht="57.75" customHeight="1" x14ac:dyDescent="0.2">
      <c r="A64" s="164" t="s">
        <v>1145</v>
      </c>
      <c r="B64" s="164"/>
      <c r="C64" s="161" t="s">
        <v>1180</v>
      </c>
      <c r="D64" s="161">
        <f>D3</f>
        <v>0</v>
      </c>
    </row>
    <row r="65" spans="1:4" ht="16.5" x14ac:dyDescent="0.2">
      <c r="A65" s="164" t="s">
        <v>1303</v>
      </c>
      <c r="B65" s="164"/>
      <c r="C65" s="161" t="s">
        <v>1181</v>
      </c>
      <c r="D65" s="161">
        <f>D6</f>
        <v>0</v>
      </c>
    </row>
    <row r="66" spans="1:4" ht="16.5" x14ac:dyDescent="0.2">
      <c r="A66" s="164" t="s">
        <v>1304</v>
      </c>
      <c r="B66" s="164"/>
      <c r="C66" s="161" t="s">
        <v>1182</v>
      </c>
      <c r="D66" s="161">
        <f>D10</f>
        <v>0</v>
      </c>
    </row>
    <row r="67" spans="1:4" ht="16.5" x14ac:dyDescent="0.2">
      <c r="A67" s="164" t="s">
        <v>1305</v>
      </c>
      <c r="B67" s="164"/>
      <c r="C67" s="161" t="s">
        <v>1183</v>
      </c>
      <c r="D67" s="161">
        <f>D20</f>
        <v>0</v>
      </c>
    </row>
    <row r="68" spans="1:4" ht="16.5" x14ac:dyDescent="0.2">
      <c r="A68" s="164" t="s">
        <v>1306</v>
      </c>
      <c r="B68" s="164"/>
      <c r="C68" s="161" t="s">
        <v>1184</v>
      </c>
      <c r="D68" s="165">
        <f>D20</f>
        <v>0</v>
      </c>
    </row>
    <row r="69" spans="1:4" ht="16.5" x14ac:dyDescent="0.2">
      <c r="A69" s="164" t="s">
        <v>1307</v>
      </c>
      <c r="B69" s="164"/>
      <c r="C69" s="161" t="s">
        <v>1185</v>
      </c>
      <c r="D69" s="161">
        <f>B44</f>
        <v>0</v>
      </c>
    </row>
    <row r="70" spans="1:4" ht="16.5" x14ac:dyDescent="0.2">
      <c r="A70" s="164" t="s">
        <v>1308</v>
      </c>
      <c r="B70" s="164"/>
      <c r="C70" s="161" t="s">
        <v>1186</v>
      </c>
      <c r="D70" s="161">
        <f>D50</f>
        <v>0</v>
      </c>
    </row>
    <row r="71" spans="1:4" ht="16.5" x14ac:dyDescent="0.2">
      <c r="A71" s="164" t="s">
        <v>1309</v>
      </c>
      <c r="B71" s="164"/>
      <c r="C71" s="161" t="s">
        <v>1187</v>
      </c>
      <c r="D71" s="161">
        <f>D60</f>
        <v>0</v>
      </c>
    </row>
    <row r="72" spans="1:4" ht="31.5" customHeight="1" x14ac:dyDescent="0.2">
      <c r="A72" s="166" t="s">
        <v>1188</v>
      </c>
      <c r="B72" s="166"/>
      <c r="C72" s="167"/>
      <c r="D72" s="167">
        <f>SUM(D64:D71)</f>
        <v>0</v>
      </c>
    </row>
    <row r="73" spans="1:4" s="113" customFormat="1" x14ac:dyDescent="0.2"/>
    <row r="74" spans="1:4" s="113" customFormat="1" x14ac:dyDescent="0.2"/>
    <row r="75" spans="1:4" s="113" customFormat="1" x14ac:dyDescent="0.2"/>
    <row r="76" spans="1:4" s="113" customFormat="1" x14ac:dyDescent="0.2"/>
    <row r="77" spans="1:4" s="113" customFormat="1" x14ac:dyDescent="0.2"/>
    <row r="78" spans="1:4" s="113" customFormat="1" x14ac:dyDescent="0.2"/>
    <row r="79" spans="1:4" s="113" customFormat="1" x14ac:dyDescent="0.2"/>
    <row r="80" spans="1:4" s="113" customFormat="1" x14ac:dyDescent="0.2"/>
    <row r="81" s="113" customFormat="1" x14ac:dyDescent="0.2"/>
    <row r="82" s="113" customFormat="1" x14ac:dyDescent="0.2"/>
    <row r="83" s="113" customFormat="1" x14ac:dyDescent="0.2"/>
    <row r="84" s="113" customFormat="1" x14ac:dyDescent="0.2"/>
    <row r="85" s="113" customFormat="1" x14ac:dyDescent="0.2"/>
    <row r="86" s="113" customFormat="1" x14ac:dyDescent="0.2"/>
    <row r="87" s="113" customFormat="1" x14ac:dyDescent="0.2"/>
    <row r="88" s="113" customFormat="1" x14ac:dyDescent="0.2"/>
    <row r="89" s="113" customFormat="1" x14ac:dyDescent="0.2"/>
    <row r="90" s="113" customFormat="1" x14ac:dyDescent="0.2"/>
    <row r="91" s="113" customFormat="1" x14ac:dyDescent="0.2"/>
    <row r="92" s="113" customFormat="1" x14ac:dyDescent="0.2"/>
    <row r="93" s="113" customFormat="1" x14ac:dyDescent="0.2"/>
    <row r="94" s="113" customFormat="1" x14ac:dyDescent="0.2"/>
    <row r="95" s="113" customFormat="1" x14ac:dyDescent="0.2"/>
    <row r="96" s="113" customFormat="1" x14ac:dyDescent="0.2"/>
    <row r="97" s="113" customFormat="1" x14ac:dyDescent="0.2"/>
    <row r="98" s="113" customFormat="1" x14ac:dyDescent="0.2"/>
    <row r="99" s="113" customFormat="1" x14ac:dyDescent="0.2"/>
    <row r="100" s="113" customFormat="1" x14ac:dyDescent="0.2"/>
    <row r="101" s="113" customFormat="1" x14ac:dyDescent="0.2"/>
    <row r="102" s="113" customFormat="1" x14ac:dyDescent="0.2"/>
    <row r="103" s="113" customFormat="1" x14ac:dyDescent="0.2"/>
    <row r="104" s="113" customFormat="1" x14ac:dyDescent="0.2"/>
    <row r="105" s="113" customFormat="1" x14ac:dyDescent="0.2"/>
    <row r="106" s="113" customFormat="1" x14ac:dyDescent="0.2"/>
    <row r="107" s="113" customFormat="1" x14ac:dyDescent="0.2"/>
    <row r="108" s="113" customFormat="1" x14ac:dyDescent="0.2"/>
    <row r="109" s="113" customFormat="1" x14ac:dyDescent="0.2"/>
    <row r="110" s="113" customFormat="1" x14ac:dyDescent="0.2"/>
    <row r="111" s="113" customFormat="1" x14ac:dyDescent="0.2"/>
    <row r="112" s="113" customFormat="1" x14ac:dyDescent="0.2"/>
    <row r="113" s="113" customFormat="1" x14ac:dyDescent="0.2"/>
    <row r="114" s="113" customFormat="1" x14ac:dyDescent="0.2"/>
    <row r="115" s="113" customFormat="1" x14ac:dyDescent="0.2"/>
    <row r="116" s="113" customFormat="1" x14ac:dyDescent="0.2"/>
    <row r="117" s="113" customFormat="1" x14ac:dyDescent="0.2"/>
    <row r="118" s="113" customFormat="1" x14ac:dyDescent="0.2"/>
    <row r="119" s="113" customFormat="1" x14ac:dyDescent="0.2"/>
    <row r="120" s="113" customFormat="1" x14ac:dyDescent="0.2"/>
    <row r="121" s="113" customFormat="1" x14ac:dyDescent="0.2"/>
    <row r="122" s="113" customFormat="1" x14ac:dyDescent="0.2"/>
    <row r="123" s="113" customFormat="1" x14ac:dyDescent="0.2"/>
    <row r="124" s="113" customFormat="1" x14ac:dyDescent="0.2"/>
    <row r="125" s="113" customFormat="1" x14ac:dyDescent="0.2"/>
    <row r="126" s="113" customFormat="1" x14ac:dyDescent="0.2"/>
    <row r="127" s="113" customFormat="1" x14ac:dyDescent="0.2"/>
    <row r="128" s="113" customFormat="1" x14ac:dyDescent="0.2"/>
    <row r="129" s="113" customFormat="1" x14ac:dyDescent="0.2"/>
    <row r="130" s="113" customFormat="1" x14ac:dyDescent="0.2"/>
    <row r="131" s="113" customFormat="1" x14ac:dyDescent="0.2"/>
    <row r="132" s="113" customFormat="1" x14ac:dyDescent="0.2"/>
    <row r="133" s="113" customFormat="1" x14ac:dyDescent="0.2"/>
    <row r="134" s="113" customFormat="1" x14ac:dyDescent="0.2"/>
    <row r="135" s="113" customFormat="1" x14ac:dyDescent="0.2"/>
    <row r="136" s="113" customFormat="1" x14ac:dyDescent="0.2"/>
    <row r="137" s="113" customFormat="1" x14ac:dyDescent="0.2"/>
    <row r="138" s="113" customFormat="1" x14ac:dyDescent="0.2"/>
    <row r="139" s="113" customFormat="1" x14ac:dyDescent="0.2"/>
    <row r="140" s="113" customFormat="1" x14ac:dyDescent="0.2"/>
    <row r="141" s="113" customFormat="1" x14ac:dyDescent="0.2"/>
    <row r="142" s="113" customFormat="1" x14ac:dyDescent="0.2"/>
    <row r="143" s="113" customFormat="1" x14ac:dyDescent="0.2"/>
    <row r="144" s="113" customFormat="1" x14ac:dyDescent="0.2"/>
    <row r="145" s="113" customFormat="1" x14ac:dyDescent="0.2"/>
    <row r="146" s="113" customFormat="1" x14ac:dyDescent="0.2"/>
    <row r="147" s="113" customFormat="1" x14ac:dyDescent="0.2"/>
    <row r="148" s="113" customFormat="1" x14ac:dyDescent="0.2"/>
    <row r="149" s="113" customFormat="1" x14ac:dyDescent="0.2"/>
    <row r="150" s="113" customFormat="1" x14ac:dyDescent="0.2"/>
    <row r="151" s="113" customFormat="1" x14ac:dyDescent="0.2"/>
    <row r="152" s="113" customFormat="1" x14ac:dyDescent="0.2"/>
    <row r="153" s="113" customFormat="1" x14ac:dyDescent="0.2"/>
    <row r="154" s="113" customFormat="1" x14ac:dyDescent="0.2"/>
    <row r="155" s="113" customFormat="1" x14ac:dyDescent="0.2"/>
    <row r="156" s="113" customFormat="1" x14ac:dyDescent="0.2"/>
    <row r="157" s="113" customFormat="1" x14ac:dyDescent="0.2"/>
    <row r="158" s="113" customFormat="1" x14ac:dyDescent="0.2"/>
    <row r="159" s="113" customFormat="1" x14ac:dyDescent="0.2"/>
    <row r="160" s="113" customFormat="1" x14ac:dyDescent="0.2"/>
    <row r="161" s="113" customFormat="1" x14ac:dyDescent="0.2"/>
    <row r="162" s="113" customFormat="1" x14ac:dyDescent="0.2"/>
    <row r="163" s="113" customFormat="1" x14ac:dyDescent="0.2"/>
    <row r="164" s="113" customFormat="1" x14ac:dyDescent="0.2"/>
    <row r="165" s="113" customFormat="1" x14ac:dyDescent="0.2"/>
    <row r="166" s="113" customFormat="1" x14ac:dyDescent="0.2"/>
    <row r="167" s="113" customFormat="1" x14ac:dyDescent="0.2"/>
    <row r="168" s="113" customFormat="1" x14ac:dyDescent="0.2"/>
    <row r="169" s="113" customFormat="1" x14ac:dyDescent="0.2"/>
    <row r="170" s="113" customFormat="1" x14ac:dyDescent="0.2"/>
    <row r="171" s="113" customFormat="1" x14ac:dyDescent="0.2"/>
    <row r="172" s="113" customFormat="1" x14ac:dyDescent="0.2"/>
    <row r="173" s="113" customFormat="1" x14ac:dyDescent="0.2"/>
    <row r="174" s="113" customFormat="1" x14ac:dyDescent="0.2"/>
    <row r="175" s="113" customFormat="1" x14ac:dyDescent="0.2"/>
    <row r="176" s="113" customFormat="1" x14ac:dyDescent="0.2"/>
    <row r="177" s="113" customFormat="1" x14ac:dyDescent="0.2"/>
    <row r="178" s="113" customFormat="1" x14ac:dyDescent="0.2"/>
    <row r="179" s="113" customFormat="1" x14ac:dyDescent="0.2"/>
    <row r="180" s="113" customFormat="1" x14ac:dyDescent="0.2"/>
    <row r="181" s="113" customFormat="1" x14ac:dyDescent="0.2"/>
    <row r="182" s="113" customFormat="1" x14ac:dyDescent="0.2"/>
    <row r="183" s="113" customFormat="1" x14ac:dyDescent="0.2"/>
    <row r="184" s="113" customFormat="1" x14ac:dyDescent="0.2"/>
    <row r="185" s="113" customFormat="1" x14ac:dyDescent="0.2"/>
    <row r="186" s="113" customFormat="1" x14ac:dyDescent="0.2"/>
    <row r="187" s="113" customFormat="1" x14ac:dyDescent="0.2"/>
    <row r="188" s="113" customFormat="1" x14ac:dyDescent="0.2"/>
    <row r="189" s="113" customFormat="1" x14ac:dyDescent="0.2"/>
    <row r="190" s="113" customFormat="1" x14ac:dyDescent="0.2"/>
    <row r="191" s="113" customFormat="1" x14ac:dyDescent="0.2"/>
    <row r="192" s="113" customFormat="1" x14ac:dyDescent="0.2"/>
    <row r="193" s="113" customFormat="1" x14ac:dyDescent="0.2"/>
    <row r="194" s="113" customFormat="1" x14ac:dyDescent="0.2"/>
    <row r="195" s="113" customFormat="1" x14ac:dyDescent="0.2"/>
    <row r="196" s="113" customFormat="1" x14ac:dyDescent="0.2"/>
    <row r="197" s="113" customFormat="1" x14ac:dyDescent="0.2"/>
    <row r="198" s="113" customFormat="1" x14ac:dyDescent="0.2"/>
    <row r="199" s="113" customFormat="1" x14ac:dyDescent="0.2"/>
    <row r="200" s="113" customFormat="1" x14ac:dyDescent="0.2"/>
    <row r="201" s="113" customFormat="1" x14ac:dyDescent="0.2"/>
    <row r="202" s="113" customFormat="1" x14ac:dyDescent="0.2"/>
    <row r="203" s="113" customFormat="1" x14ac:dyDescent="0.2"/>
    <row r="204" s="113" customFormat="1" x14ac:dyDescent="0.2"/>
    <row r="205" s="113" customFormat="1" x14ac:dyDescent="0.2"/>
    <row r="206" s="113" customFormat="1" x14ac:dyDescent="0.2"/>
    <row r="207" s="113" customFormat="1" x14ac:dyDescent="0.2"/>
    <row r="208" s="113" customFormat="1" x14ac:dyDescent="0.2"/>
    <row r="209" s="113" customFormat="1" x14ac:dyDescent="0.2"/>
    <row r="210" s="113" customFormat="1" x14ac:dyDescent="0.2"/>
    <row r="211" s="113" customFormat="1" x14ac:dyDescent="0.2"/>
    <row r="212" s="113" customFormat="1" x14ac:dyDescent="0.2"/>
    <row r="213" s="113" customFormat="1" x14ac:dyDescent="0.2"/>
    <row r="214" s="113" customFormat="1" x14ac:dyDescent="0.2"/>
    <row r="215" s="113" customFormat="1" x14ac:dyDescent="0.2"/>
    <row r="216" s="113" customFormat="1" x14ac:dyDescent="0.2"/>
    <row r="217" s="113" customFormat="1" x14ac:dyDescent="0.2"/>
    <row r="218" s="113" customFormat="1" x14ac:dyDescent="0.2"/>
    <row r="219" s="113" customFormat="1" x14ac:dyDescent="0.2"/>
    <row r="220" s="113" customFormat="1" x14ac:dyDescent="0.2"/>
    <row r="221" s="113" customFormat="1" x14ac:dyDescent="0.2"/>
    <row r="222" s="113" customFormat="1" x14ac:dyDescent="0.2"/>
    <row r="223" s="113" customFormat="1" x14ac:dyDescent="0.2"/>
    <row r="224" s="113" customFormat="1" x14ac:dyDescent="0.2"/>
    <row r="225" s="113" customFormat="1" x14ac:dyDescent="0.2"/>
    <row r="226" s="113" customFormat="1" x14ac:dyDescent="0.2"/>
    <row r="227" s="113" customFormat="1" x14ac:dyDescent="0.2"/>
    <row r="228" s="113" customFormat="1" x14ac:dyDescent="0.2"/>
    <row r="229" s="113" customFormat="1" x14ac:dyDescent="0.2"/>
    <row r="230" s="113" customFormat="1" x14ac:dyDescent="0.2"/>
    <row r="231" s="113" customFormat="1" x14ac:dyDescent="0.2"/>
    <row r="232" s="113" customFormat="1" x14ac:dyDescent="0.2"/>
    <row r="233" s="113" customFormat="1" x14ac:dyDescent="0.2"/>
    <row r="234" s="113" customFormat="1" x14ac:dyDescent="0.2"/>
    <row r="235" s="113" customFormat="1" x14ac:dyDescent="0.2"/>
    <row r="236" s="113" customFormat="1" x14ac:dyDescent="0.2"/>
    <row r="237" s="113" customFormat="1" x14ac:dyDescent="0.2"/>
    <row r="238" s="113" customFormat="1" x14ac:dyDescent="0.2"/>
    <row r="239" s="113" customFormat="1" x14ac:dyDescent="0.2"/>
    <row r="240" s="113" customFormat="1" x14ac:dyDescent="0.2"/>
    <row r="241" s="113" customFormat="1" x14ac:dyDescent="0.2"/>
    <row r="242" s="113" customFormat="1" x14ac:dyDescent="0.2"/>
  </sheetData>
  <sheetProtection password="DC30" sheet="1" objects="1" scenarios="1"/>
  <mergeCells count="22">
    <mergeCell ref="A63:B63"/>
    <mergeCell ref="B43:D43"/>
    <mergeCell ref="B44:D44"/>
    <mergeCell ref="A1:D1"/>
    <mergeCell ref="A2:C2"/>
    <mergeCell ref="A3:C3"/>
    <mergeCell ref="A13:A19"/>
    <mergeCell ref="A39:C39"/>
    <mergeCell ref="A60:C60"/>
    <mergeCell ref="A48:A49"/>
    <mergeCell ref="B48:B49"/>
    <mergeCell ref="C48:C49"/>
    <mergeCell ref="D48:D49"/>
    <mergeCell ref="A69:B69"/>
    <mergeCell ref="A70:B70"/>
    <mergeCell ref="A71:B71"/>
    <mergeCell ref="A72:B72"/>
    <mergeCell ref="A64:B64"/>
    <mergeCell ref="A65:B65"/>
    <mergeCell ref="A66:B66"/>
    <mergeCell ref="A67:B67"/>
    <mergeCell ref="A68:B68"/>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88"/>
  <sheetViews>
    <sheetView rightToLeft="1" zoomScale="85" zoomScaleNormal="85" workbookViewId="0">
      <pane ySplit="1" topLeftCell="A80" activePane="bottomLeft" state="frozen"/>
      <selection pane="bottomLeft" activeCell="G79" sqref="G79"/>
    </sheetView>
  </sheetViews>
  <sheetFormatPr defaultRowHeight="14.25" x14ac:dyDescent="0.2"/>
  <cols>
    <col min="1" max="1" width="7.875" style="77" customWidth="1"/>
    <col min="2" max="2" width="10" style="77" bestFit="1" customWidth="1"/>
    <col min="3" max="3" width="55.125" style="78" customWidth="1"/>
    <col min="4" max="4" width="41.375" style="81" customWidth="1"/>
    <col min="5" max="5" width="17" style="79" customWidth="1"/>
    <col min="6" max="10" width="9" style="72"/>
    <col min="11" max="11" width="12.125" style="72" bestFit="1" customWidth="1"/>
    <col min="12" max="16384" width="9" style="72"/>
  </cols>
  <sheetData>
    <row r="1" spans="1:30" ht="49.5" x14ac:dyDescent="0.2">
      <c r="A1" s="21" t="s">
        <v>0</v>
      </c>
      <c r="B1" s="21" t="s">
        <v>443</v>
      </c>
      <c r="C1" s="22" t="s">
        <v>1</v>
      </c>
      <c r="D1" s="70" t="s">
        <v>3</v>
      </c>
      <c r="E1" s="69" t="s">
        <v>811</v>
      </c>
      <c r="F1" s="71"/>
      <c r="G1" s="71"/>
      <c r="H1" s="71"/>
      <c r="I1" s="71"/>
      <c r="J1" s="71"/>
      <c r="K1" s="71"/>
      <c r="L1" s="71"/>
      <c r="M1" s="71"/>
      <c r="N1" s="71"/>
      <c r="O1" s="71"/>
      <c r="P1" s="71"/>
      <c r="Q1" s="71"/>
      <c r="R1" s="71"/>
      <c r="S1" s="71"/>
      <c r="T1" s="71"/>
      <c r="U1" s="71"/>
      <c r="V1" s="71"/>
      <c r="W1" s="71"/>
      <c r="X1" s="71"/>
      <c r="Y1" s="71"/>
      <c r="Z1" s="71"/>
      <c r="AA1" s="71"/>
      <c r="AB1" s="71"/>
      <c r="AC1" s="71"/>
      <c r="AD1" s="71"/>
    </row>
    <row r="2" spans="1:30" ht="49.5" x14ac:dyDescent="0.2">
      <c r="A2" s="82" t="s">
        <v>6</v>
      </c>
      <c r="B2" s="82" t="s">
        <v>446</v>
      </c>
      <c r="C2" s="83" t="s">
        <v>1048</v>
      </c>
      <c r="D2" s="73"/>
      <c r="E2" s="74"/>
    </row>
    <row r="3" spans="1:30" ht="49.5" x14ac:dyDescent="0.2">
      <c r="A3" s="82" t="s">
        <v>8</v>
      </c>
      <c r="B3" s="82" t="s">
        <v>448</v>
      </c>
      <c r="C3" s="84" t="s">
        <v>1088</v>
      </c>
      <c r="D3" s="73"/>
      <c r="E3" s="74"/>
    </row>
    <row r="4" spans="1:30" ht="66" x14ac:dyDescent="0.2">
      <c r="A4" s="82" t="s">
        <v>9</v>
      </c>
      <c r="B4" s="82" t="s">
        <v>449</v>
      </c>
      <c r="C4" s="85" t="s">
        <v>1089</v>
      </c>
      <c r="D4" s="75"/>
      <c r="E4" s="74"/>
    </row>
    <row r="5" spans="1:30" ht="16.5" x14ac:dyDescent="0.2">
      <c r="A5" s="82" t="s">
        <v>442</v>
      </c>
      <c r="B5" s="82" t="s">
        <v>450</v>
      </c>
      <c r="C5" s="84" t="s">
        <v>61</v>
      </c>
      <c r="D5" s="73"/>
      <c r="E5" s="74"/>
    </row>
    <row r="6" spans="1:30" ht="16.5" x14ac:dyDescent="0.2">
      <c r="A6" s="82" t="s">
        <v>1041</v>
      </c>
      <c r="B6" s="82" t="s">
        <v>1042</v>
      </c>
      <c r="C6" s="84" t="s">
        <v>1069</v>
      </c>
      <c r="D6" s="73"/>
      <c r="E6" s="74"/>
    </row>
    <row r="7" spans="1:30" ht="33" x14ac:dyDescent="0.2">
      <c r="A7" s="82" t="s">
        <v>1043</v>
      </c>
      <c r="B7" s="82" t="s">
        <v>1044</v>
      </c>
      <c r="C7" s="84" t="s">
        <v>1266</v>
      </c>
      <c r="D7" s="73"/>
      <c r="E7" s="74"/>
    </row>
    <row r="8" spans="1:30" ht="33" x14ac:dyDescent="0.2">
      <c r="A8" s="82" t="s">
        <v>1045</v>
      </c>
      <c r="B8" s="82" t="s">
        <v>1046</v>
      </c>
      <c r="C8" s="84" t="s">
        <v>1082</v>
      </c>
      <c r="D8" s="73"/>
      <c r="E8" s="74"/>
    </row>
    <row r="9" spans="1:30" ht="16.5" x14ac:dyDescent="0.2">
      <c r="A9" s="82" t="s">
        <v>1068</v>
      </c>
      <c r="B9" s="82" t="s">
        <v>1067</v>
      </c>
      <c r="C9" s="84" t="s">
        <v>1081</v>
      </c>
      <c r="D9" s="73"/>
      <c r="E9" s="74"/>
    </row>
    <row r="10" spans="1:30" ht="66" x14ac:dyDescent="0.2">
      <c r="A10" s="82" t="s">
        <v>1083</v>
      </c>
      <c r="B10" s="82" t="s">
        <v>1084</v>
      </c>
      <c r="C10" s="84" t="s">
        <v>1085</v>
      </c>
      <c r="D10" s="73"/>
      <c r="E10" s="74"/>
    </row>
    <row r="11" spans="1:30" ht="16.5" x14ac:dyDescent="0.2">
      <c r="A11" s="86" t="s">
        <v>76</v>
      </c>
      <c r="B11" s="86" t="s">
        <v>464</v>
      </c>
      <c r="C11" s="87" t="s">
        <v>77</v>
      </c>
      <c r="D11" s="73"/>
      <c r="E11" s="74"/>
    </row>
    <row r="12" spans="1:30" ht="16.5" x14ac:dyDescent="0.2">
      <c r="A12" s="86" t="s">
        <v>78</v>
      </c>
      <c r="B12" s="86" t="s">
        <v>465</v>
      </c>
      <c r="C12" s="87" t="s">
        <v>79</v>
      </c>
      <c r="D12" s="73"/>
      <c r="E12" s="74"/>
    </row>
    <row r="13" spans="1:30" ht="16.5" x14ac:dyDescent="0.3">
      <c r="A13" s="88" t="s">
        <v>101</v>
      </c>
      <c r="B13" s="88" t="s">
        <v>477</v>
      </c>
      <c r="C13" s="89" t="s">
        <v>489</v>
      </c>
      <c r="D13" s="73"/>
      <c r="E13" s="74"/>
    </row>
    <row r="14" spans="1:30" ht="16.5" x14ac:dyDescent="0.3">
      <c r="A14" s="88" t="s">
        <v>102</v>
      </c>
      <c r="B14" s="88" t="s">
        <v>478</v>
      </c>
      <c r="C14" s="89" t="s">
        <v>103</v>
      </c>
      <c r="D14" s="73"/>
      <c r="E14" s="74"/>
    </row>
    <row r="15" spans="1:30" ht="33" x14ac:dyDescent="0.2">
      <c r="A15" s="88" t="s">
        <v>107</v>
      </c>
      <c r="B15" s="88" t="s">
        <v>481</v>
      </c>
      <c r="C15" s="90" t="s">
        <v>111</v>
      </c>
      <c r="D15" s="73"/>
      <c r="E15" s="74"/>
    </row>
    <row r="16" spans="1:30" ht="33" x14ac:dyDescent="0.2">
      <c r="A16" s="88" t="s">
        <v>109</v>
      </c>
      <c r="B16" s="88" t="s">
        <v>482</v>
      </c>
      <c r="C16" s="90" t="s">
        <v>113</v>
      </c>
      <c r="D16" s="73"/>
      <c r="E16" s="74"/>
    </row>
    <row r="17" spans="1:5" ht="16.5" x14ac:dyDescent="0.3">
      <c r="A17" s="88" t="s">
        <v>114</v>
      </c>
      <c r="B17" s="88" t="s">
        <v>485</v>
      </c>
      <c r="C17" s="89" t="s">
        <v>88</v>
      </c>
      <c r="D17" s="73"/>
      <c r="E17" s="74"/>
    </row>
    <row r="18" spans="1:5" ht="16.5" x14ac:dyDescent="0.3">
      <c r="A18" s="88" t="s">
        <v>115</v>
      </c>
      <c r="B18" s="88" t="s">
        <v>486</v>
      </c>
      <c r="C18" s="89" t="s">
        <v>96</v>
      </c>
      <c r="D18" s="73"/>
      <c r="E18" s="74"/>
    </row>
    <row r="19" spans="1:5" ht="33" x14ac:dyDescent="0.2">
      <c r="A19" s="88" t="s">
        <v>616</v>
      </c>
      <c r="B19" s="88" t="s">
        <v>507</v>
      </c>
      <c r="C19" s="90" t="s">
        <v>376</v>
      </c>
      <c r="D19" s="73"/>
      <c r="E19" s="74"/>
    </row>
    <row r="20" spans="1:5" ht="33" x14ac:dyDescent="0.2">
      <c r="A20" s="88" t="s">
        <v>617</v>
      </c>
      <c r="B20" s="88" t="s">
        <v>508</v>
      </c>
      <c r="C20" s="90" t="s">
        <v>377</v>
      </c>
      <c r="D20" s="73"/>
      <c r="E20" s="74"/>
    </row>
    <row r="21" spans="1:5" ht="16.5" x14ac:dyDescent="0.2">
      <c r="A21" s="88" t="s">
        <v>625</v>
      </c>
      <c r="B21" s="88" t="s">
        <v>516</v>
      </c>
      <c r="C21" s="90" t="s">
        <v>372</v>
      </c>
      <c r="D21" s="73"/>
      <c r="E21" s="74"/>
    </row>
    <row r="22" spans="1:5" ht="16.5" x14ac:dyDescent="0.2">
      <c r="A22" s="88" t="s">
        <v>223</v>
      </c>
      <c r="B22" s="88" t="s">
        <v>582</v>
      </c>
      <c r="C22" s="90" t="s">
        <v>172</v>
      </c>
      <c r="D22" s="73"/>
      <c r="E22" s="74"/>
    </row>
    <row r="23" spans="1:5" ht="16.5" x14ac:dyDescent="0.3">
      <c r="A23" s="88" t="s">
        <v>45</v>
      </c>
      <c r="B23" s="88" t="s">
        <v>910</v>
      </c>
      <c r="C23" s="91" t="s">
        <v>124</v>
      </c>
      <c r="D23" s="73"/>
      <c r="E23" s="74"/>
    </row>
    <row r="24" spans="1:5" ht="16.5" x14ac:dyDescent="0.3">
      <c r="A24" s="88" t="s">
        <v>46</v>
      </c>
      <c r="B24" s="88" t="s">
        <v>911</v>
      </c>
      <c r="C24" s="91" t="s">
        <v>126</v>
      </c>
      <c r="D24" s="73"/>
      <c r="E24" s="74"/>
    </row>
    <row r="25" spans="1:5" ht="16.5" x14ac:dyDescent="0.2">
      <c r="A25" s="88" t="s">
        <v>296</v>
      </c>
      <c r="B25" s="88" t="s">
        <v>912</v>
      </c>
      <c r="C25" s="92" t="s">
        <v>595</v>
      </c>
      <c r="D25" s="73"/>
      <c r="E25" s="74"/>
    </row>
    <row r="26" spans="1:5" ht="16.5" x14ac:dyDescent="0.2">
      <c r="A26" s="88" t="s">
        <v>298</v>
      </c>
      <c r="B26" s="88" t="s">
        <v>913</v>
      </c>
      <c r="C26" s="92" t="s">
        <v>117</v>
      </c>
      <c r="D26" s="73"/>
      <c r="E26" s="74"/>
    </row>
    <row r="27" spans="1:5" ht="16.5" x14ac:dyDescent="0.2">
      <c r="A27" s="88" t="s">
        <v>300</v>
      </c>
      <c r="B27" s="88" t="s">
        <v>914</v>
      </c>
      <c r="C27" s="92" t="s">
        <v>596</v>
      </c>
      <c r="D27" s="73"/>
      <c r="E27" s="74"/>
    </row>
    <row r="28" spans="1:5" ht="16.5" x14ac:dyDescent="0.2">
      <c r="A28" s="88" t="s">
        <v>302</v>
      </c>
      <c r="B28" s="88" t="s">
        <v>915</v>
      </c>
      <c r="C28" s="93" t="s">
        <v>1111</v>
      </c>
      <c r="D28" s="73"/>
      <c r="E28" s="74"/>
    </row>
    <row r="29" spans="1:5" ht="16.5" x14ac:dyDescent="0.2">
      <c r="A29" s="88" t="s">
        <v>49</v>
      </c>
      <c r="B29" s="88" t="s">
        <v>642</v>
      </c>
      <c r="C29" s="90" t="s">
        <v>196</v>
      </c>
      <c r="D29" s="73"/>
      <c r="E29" s="74"/>
    </row>
    <row r="30" spans="1:5" ht="16.5" x14ac:dyDescent="0.2">
      <c r="A30" s="88" t="s">
        <v>656</v>
      </c>
      <c r="B30" s="88" t="s">
        <v>936</v>
      </c>
      <c r="C30" s="90" t="s">
        <v>235</v>
      </c>
      <c r="D30" s="73"/>
      <c r="E30" s="74"/>
    </row>
    <row r="31" spans="1:5" ht="16.5" x14ac:dyDescent="0.2">
      <c r="A31" s="88" t="s">
        <v>660</v>
      </c>
      <c r="B31" s="88" t="s">
        <v>940</v>
      </c>
      <c r="C31" s="90" t="s">
        <v>242</v>
      </c>
      <c r="D31" s="73"/>
      <c r="E31" s="74"/>
    </row>
    <row r="32" spans="1:5" ht="16.5" x14ac:dyDescent="0.2">
      <c r="A32" s="88" t="s">
        <v>661</v>
      </c>
      <c r="B32" s="88" t="s">
        <v>941</v>
      </c>
      <c r="C32" s="90" t="s">
        <v>244</v>
      </c>
      <c r="D32" s="73"/>
      <c r="E32" s="74"/>
    </row>
    <row r="33" spans="1:5" ht="16.5" x14ac:dyDescent="0.2">
      <c r="A33" s="88" t="s">
        <v>665</v>
      </c>
      <c r="B33" s="88" t="s">
        <v>945</v>
      </c>
      <c r="C33" s="90" t="s">
        <v>249</v>
      </c>
      <c r="D33" s="73"/>
      <c r="E33" s="74"/>
    </row>
    <row r="34" spans="1:5" ht="16.5" x14ac:dyDescent="0.2">
      <c r="A34" s="88" t="s">
        <v>666</v>
      </c>
      <c r="B34" s="88" t="s">
        <v>946</v>
      </c>
      <c r="C34" s="90" t="s">
        <v>639</v>
      </c>
      <c r="D34" s="73"/>
      <c r="E34" s="74"/>
    </row>
    <row r="35" spans="1:5" ht="16.5" x14ac:dyDescent="0.2">
      <c r="A35" s="88" t="s">
        <v>356</v>
      </c>
      <c r="B35" s="88" t="s">
        <v>688</v>
      </c>
      <c r="C35" s="90" t="s">
        <v>322</v>
      </c>
      <c r="D35" s="73"/>
      <c r="E35" s="74"/>
    </row>
    <row r="36" spans="1:5" ht="16.5" x14ac:dyDescent="0.2">
      <c r="A36" s="88" t="s">
        <v>681</v>
      </c>
      <c r="B36" s="88" t="s">
        <v>689</v>
      </c>
      <c r="C36" s="90" t="s">
        <v>323</v>
      </c>
      <c r="D36" s="73"/>
      <c r="E36" s="74"/>
    </row>
    <row r="37" spans="1:5" ht="49.5" x14ac:dyDescent="0.2">
      <c r="A37" s="88" t="s">
        <v>419</v>
      </c>
      <c r="B37" s="88" t="s">
        <v>693</v>
      </c>
      <c r="C37" s="90" t="s">
        <v>1138</v>
      </c>
      <c r="D37" s="73"/>
      <c r="E37" s="74"/>
    </row>
    <row r="38" spans="1:5" ht="33" x14ac:dyDescent="0.2">
      <c r="A38" s="88" t="s">
        <v>1127</v>
      </c>
      <c r="B38" s="88" t="s">
        <v>1128</v>
      </c>
      <c r="C38" s="90" t="s">
        <v>436</v>
      </c>
      <c r="D38" s="73"/>
      <c r="E38" s="74"/>
    </row>
    <row r="39" spans="1:5" ht="16.5" x14ac:dyDescent="0.2">
      <c r="A39" s="94" t="s">
        <v>398</v>
      </c>
      <c r="B39" s="94" t="s">
        <v>714</v>
      </c>
      <c r="C39" s="90" t="s">
        <v>390</v>
      </c>
      <c r="D39" s="73"/>
      <c r="E39" s="74"/>
    </row>
    <row r="40" spans="1:5" ht="16.5" x14ac:dyDescent="0.2">
      <c r="A40" s="94" t="s">
        <v>398</v>
      </c>
      <c r="B40" s="94" t="s">
        <v>1254</v>
      </c>
      <c r="C40" s="90" t="s">
        <v>1255</v>
      </c>
      <c r="D40" s="73"/>
      <c r="E40" s="74"/>
    </row>
    <row r="41" spans="1:5" ht="16.5" x14ac:dyDescent="0.2">
      <c r="A41" s="94" t="s">
        <v>721</v>
      </c>
      <c r="B41" s="94" t="s">
        <v>1006</v>
      </c>
      <c r="C41" s="90" t="s">
        <v>1053</v>
      </c>
      <c r="D41" s="73"/>
      <c r="E41" s="74"/>
    </row>
    <row r="42" spans="1:5" ht="33" x14ac:dyDescent="0.2">
      <c r="A42" s="94" t="s">
        <v>722</v>
      </c>
      <c r="B42" s="94" t="s">
        <v>1007</v>
      </c>
      <c r="C42" s="90" t="s">
        <v>395</v>
      </c>
      <c r="D42" s="73"/>
      <c r="E42" s="74"/>
    </row>
    <row r="43" spans="1:5" ht="16.5" x14ac:dyDescent="0.2">
      <c r="A43" s="94" t="s">
        <v>723</v>
      </c>
      <c r="B43" s="94" t="s">
        <v>1008</v>
      </c>
      <c r="C43" s="90" t="s">
        <v>397</v>
      </c>
      <c r="D43" s="73"/>
      <c r="E43" s="74"/>
    </row>
    <row r="44" spans="1:5" ht="16.5" x14ac:dyDescent="0.2">
      <c r="A44" s="94" t="s">
        <v>724</v>
      </c>
      <c r="B44" s="94" t="s">
        <v>1009</v>
      </c>
      <c r="C44" s="90" t="s">
        <v>399</v>
      </c>
      <c r="D44" s="73"/>
      <c r="E44" s="74"/>
    </row>
    <row r="45" spans="1:5" ht="16.5" x14ac:dyDescent="0.2">
      <c r="A45" s="94" t="s">
        <v>725</v>
      </c>
      <c r="B45" s="94" t="s">
        <v>1010</v>
      </c>
      <c r="C45" s="90" t="s">
        <v>400</v>
      </c>
      <c r="D45" s="73"/>
      <c r="E45" s="74"/>
    </row>
    <row r="46" spans="1:5" ht="16.5" x14ac:dyDescent="0.2">
      <c r="A46" s="94" t="s">
        <v>726</v>
      </c>
      <c r="B46" s="94" t="s">
        <v>1011</v>
      </c>
      <c r="C46" s="90" t="s">
        <v>401</v>
      </c>
      <c r="D46" s="73"/>
      <c r="E46" s="74"/>
    </row>
    <row r="47" spans="1:5" ht="16.5" x14ac:dyDescent="0.2">
      <c r="A47" s="94" t="s">
        <v>727</v>
      </c>
      <c r="B47" s="94" t="s">
        <v>1012</v>
      </c>
      <c r="C47" s="90" t="s">
        <v>402</v>
      </c>
      <c r="D47" s="73"/>
      <c r="E47" s="74"/>
    </row>
    <row r="48" spans="1:5" ht="16.5" x14ac:dyDescent="0.2">
      <c r="A48" s="94" t="s">
        <v>728</v>
      </c>
      <c r="B48" s="94" t="s">
        <v>1013</v>
      </c>
      <c r="C48" s="90" t="s">
        <v>403</v>
      </c>
      <c r="D48" s="73"/>
      <c r="E48" s="74"/>
    </row>
    <row r="49" spans="1:5" ht="16.5" x14ac:dyDescent="0.2">
      <c r="A49" s="94" t="s">
        <v>729</v>
      </c>
      <c r="B49" s="94" t="s">
        <v>1014</v>
      </c>
      <c r="C49" s="90" t="s">
        <v>441</v>
      </c>
      <c r="D49" s="73"/>
      <c r="E49" s="74"/>
    </row>
    <row r="50" spans="1:5" ht="66" x14ac:dyDescent="0.2">
      <c r="A50" s="95" t="s">
        <v>735</v>
      </c>
      <c r="B50" s="96" t="s">
        <v>1055</v>
      </c>
      <c r="C50" s="97" t="s">
        <v>1054</v>
      </c>
      <c r="D50" s="73"/>
      <c r="E50" s="74"/>
    </row>
    <row r="51" spans="1:5" ht="16.5" x14ac:dyDescent="0.2">
      <c r="A51" s="95" t="s">
        <v>736</v>
      </c>
      <c r="B51" s="96" t="s">
        <v>1057</v>
      </c>
      <c r="C51" s="98" t="s">
        <v>1056</v>
      </c>
      <c r="D51" s="73"/>
      <c r="E51" s="74"/>
    </row>
    <row r="52" spans="1:5" ht="16.5" x14ac:dyDescent="0.2">
      <c r="A52" s="95" t="s">
        <v>737</v>
      </c>
      <c r="B52" s="96" t="s">
        <v>1022</v>
      </c>
      <c r="C52" s="98" t="s">
        <v>1133</v>
      </c>
      <c r="D52" s="73"/>
      <c r="E52" s="74"/>
    </row>
    <row r="53" spans="1:5" ht="33" x14ac:dyDescent="0.2">
      <c r="A53" s="95" t="s">
        <v>738</v>
      </c>
      <c r="B53" s="96" t="s">
        <v>1022</v>
      </c>
      <c r="C53" s="98" t="s">
        <v>1130</v>
      </c>
      <c r="D53" s="73"/>
      <c r="E53" s="74"/>
    </row>
    <row r="54" spans="1:5" ht="33" x14ac:dyDescent="0.2">
      <c r="A54" s="95" t="s">
        <v>739</v>
      </c>
      <c r="B54" s="96" t="s">
        <v>1022</v>
      </c>
      <c r="C54" s="98" t="s">
        <v>1061</v>
      </c>
      <c r="D54" s="73"/>
      <c r="E54" s="74"/>
    </row>
    <row r="55" spans="1:5" ht="33" x14ac:dyDescent="0.2">
      <c r="A55" s="95" t="s">
        <v>740</v>
      </c>
      <c r="B55" s="96" t="s">
        <v>1022</v>
      </c>
      <c r="C55" s="98" t="s">
        <v>1134</v>
      </c>
      <c r="D55" s="73"/>
      <c r="E55" s="74"/>
    </row>
    <row r="56" spans="1:5" ht="16.5" x14ac:dyDescent="0.2">
      <c r="A56" s="95" t="s">
        <v>741</v>
      </c>
      <c r="B56" s="96" t="s">
        <v>751</v>
      </c>
      <c r="C56" s="98" t="s">
        <v>716</v>
      </c>
      <c r="D56" s="73"/>
      <c r="E56" s="74"/>
    </row>
    <row r="57" spans="1:5" ht="49.5" x14ac:dyDescent="0.2">
      <c r="A57" s="95" t="s">
        <v>884</v>
      </c>
      <c r="B57" s="96" t="s">
        <v>1063</v>
      </c>
      <c r="C57" s="98" t="s">
        <v>1062</v>
      </c>
      <c r="D57" s="73"/>
      <c r="E57" s="74"/>
    </row>
    <row r="58" spans="1:5" ht="16.5" x14ac:dyDescent="0.2">
      <c r="A58" s="95" t="s">
        <v>885</v>
      </c>
      <c r="B58" s="96" t="s">
        <v>1064</v>
      </c>
      <c r="C58" s="98" t="s">
        <v>1214</v>
      </c>
      <c r="D58" s="73"/>
      <c r="E58" s="74"/>
    </row>
    <row r="59" spans="1:5" ht="49.5" x14ac:dyDescent="0.2">
      <c r="A59" s="95" t="s">
        <v>886</v>
      </c>
      <c r="B59" s="96" t="s">
        <v>1065</v>
      </c>
      <c r="C59" s="98" t="s">
        <v>1066</v>
      </c>
      <c r="D59" s="73"/>
      <c r="E59" s="74"/>
    </row>
    <row r="60" spans="1:5" ht="16.5" x14ac:dyDescent="0.2">
      <c r="A60" s="95" t="s">
        <v>887</v>
      </c>
      <c r="B60" s="96" t="s">
        <v>1015</v>
      </c>
      <c r="C60" s="98" t="s">
        <v>717</v>
      </c>
      <c r="D60" s="73"/>
      <c r="E60" s="74"/>
    </row>
    <row r="61" spans="1:5" ht="16.5" x14ac:dyDescent="0.2">
      <c r="A61" s="95" t="s">
        <v>1023</v>
      </c>
      <c r="B61" s="96" t="s">
        <v>1016</v>
      </c>
      <c r="C61" s="98" t="s">
        <v>718</v>
      </c>
      <c r="D61" s="73"/>
      <c r="E61" s="74"/>
    </row>
    <row r="62" spans="1:5" ht="16.5" x14ac:dyDescent="0.2">
      <c r="A62" s="95" t="s">
        <v>1058</v>
      </c>
      <c r="B62" s="96" t="s">
        <v>1018</v>
      </c>
      <c r="C62" s="99" t="s">
        <v>802</v>
      </c>
      <c r="D62" s="73"/>
      <c r="E62" s="74"/>
    </row>
    <row r="63" spans="1:5" ht="16.5" x14ac:dyDescent="0.2">
      <c r="A63" s="95" t="s">
        <v>1059</v>
      </c>
      <c r="B63" s="96" t="s">
        <v>1019</v>
      </c>
      <c r="C63" s="98" t="s">
        <v>720</v>
      </c>
      <c r="D63" s="73"/>
      <c r="E63" s="74"/>
    </row>
    <row r="64" spans="1:5" ht="16.5" x14ac:dyDescent="0.2">
      <c r="A64" s="95" t="s">
        <v>1060</v>
      </c>
      <c r="B64" s="96" t="s">
        <v>1020</v>
      </c>
      <c r="C64" s="98" t="s">
        <v>1139</v>
      </c>
      <c r="D64" s="73"/>
      <c r="E64" s="74"/>
    </row>
    <row r="65" spans="1:5" ht="33" x14ac:dyDescent="0.2">
      <c r="A65" s="95" t="s">
        <v>890</v>
      </c>
      <c r="B65" s="96" t="s">
        <v>1025</v>
      </c>
      <c r="C65" s="27" t="s">
        <v>734</v>
      </c>
      <c r="D65" s="73"/>
      <c r="E65" s="74"/>
    </row>
    <row r="66" spans="1:5" ht="16.5" x14ac:dyDescent="0.2">
      <c r="A66" s="96" t="s">
        <v>760</v>
      </c>
      <c r="B66" s="96" t="s">
        <v>764</v>
      </c>
      <c r="C66" s="93" t="s">
        <v>743</v>
      </c>
      <c r="D66" s="73"/>
      <c r="E66" s="74"/>
    </row>
    <row r="67" spans="1:5" ht="16.5" x14ac:dyDescent="0.2">
      <c r="A67" s="96" t="s">
        <v>762</v>
      </c>
      <c r="B67" s="96" t="s">
        <v>766</v>
      </c>
      <c r="C67" s="93" t="s">
        <v>745</v>
      </c>
      <c r="D67" s="73"/>
      <c r="E67" s="74"/>
    </row>
    <row r="68" spans="1:5" ht="16.5" x14ac:dyDescent="0.2">
      <c r="A68" s="95" t="s">
        <v>892</v>
      </c>
      <c r="B68" s="96" t="s">
        <v>1216</v>
      </c>
      <c r="C68" s="29" t="s">
        <v>754</v>
      </c>
      <c r="D68" s="73"/>
      <c r="E68" s="74"/>
    </row>
    <row r="69" spans="1:5" ht="16.5" x14ac:dyDescent="0.2">
      <c r="A69" s="95" t="s">
        <v>893</v>
      </c>
      <c r="B69" s="96" t="s">
        <v>1217</v>
      </c>
      <c r="C69" s="28" t="s">
        <v>755</v>
      </c>
      <c r="D69" s="73"/>
      <c r="E69" s="74"/>
    </row>
    <row r="70" spans="1:5" ht="16.5" x14ac:dyDescent="0.2">
      <c r="A70" s="95" t="s">
        <v>895</v>
      </c>
      <c r="B70" s="96" t="s">
        <v>1219</v>
      </c>
      <c r="C70" s="28" t="s">
        <v>763</v>
      </c>
      <c r="D70" s="73"/>
      <c r="E70" s="74"/>
    </row>
    <row r="71" spans="1:5" ht="16.5" x14ac:dyDescent="0.2">
      <c r="A71" s="95" t="s">
        <v>896</v>
      </c>
      <c r="B71" s="96" t="s">
        <v>1220</v>
      </c>
      <c r="C71" s="28" t="s">
        <v>758</v>
      </c>
      <c r="D71" s="73"/>
      <c r="E71" s="74"/>
    </row>
    <row r="72" spans="1:5" ht="16.5" x14ac:dyDescent="0.3">
      <c r="A72" s="95" t="s">
        <v>783</v>
      </c>
      <c r="B72" s="96" t="s">
        <v>1026</v>
      </c>
      <c r="C72" s="100" t="s">
        <v>769</v>
      </c>
      <c r="D72" s="73"/>
      <c r="E72" s="74"/>
    </row>
    <row r="73" spans="1:5" ht="16.5" x14ac:dyDescent="0.3">
      <c r="A73" s="95" t="s">
        <v>790</v>
      </c>
      <c r="B73" s="96" t="s">
        <v>1027</v>
      </c>
      <c r="C73" s="101" t="s">
        <v>779</v>
      </c>
      <c r="D73" s="73"/>
      <c r="E73" s="74"/>
    </row>
    <row r="74" spans="1:5" ht="33" x14ac:dyDescent="0.3">
      <c r="A74" s="95" t="s">
        <v>791</v>
      </c>
      <c r="B74" s="96" t="s">
        <v>1028</v>
      </c>
      <c r="C74" s="101" t="s">
        <v>778</v>
      </c>
      <c r="D74" s="73"/>
      <c r="E74" s="74"/>
    </row>
    <row r="75" spans="1:5" ht="16.5" x14ac:dyDescent="0.3">
      <c r="A75" s="95" t="s">
        <v>897</v>
      </c>
      <c r="B75" s="96" t="s">
        <v>1029</v>
      </c>
      <c r="C75" s="101" t="s">
        <v>775</v>
      </c>
      <c r="D75" s="73"/>
      <c r="E75" s="74"/>
    </row>
    <row r="76" spans="1:5" ht="33" x14ac:dyDescent="0.3">
      <c r="A76" s="95" t="s">
        <v>898</v>
      </c>
      <c r="B76" s="96" t="s">
        <v>1030</v>
      </c>
      <c r="C76" s="101" t="s">
        <v>776</v>
      </c>
      <c r="D76" s="73"/>
      <c r="E76" s="74"/>
    </row>
    <row r="77" spans="1:5" ht="16.5" x14ac:dyDescent="0.3">
      <c r="A77" s="95" t="s">
        <v>899</v>
      </c>
      <c r="B77" s="96" t="s">
        <v>1031</v>
      </c>
      <c r="C77" s="101" t="s">
        <v>780</v>
      </c>
      <c r="D77" s="73"/>
      <c r="E77" s="74"/>
    </row>
    <row r="78" spans="1:5" ht="16.5" x14ac:dyDescent="0.3">
      <c r="A78" s="95" t="s">
        <v>901</v>
      </c>
      <c r="B78" s="96" t="s">
        <v>1033</v>
      </c>
      <c r="C78" s="101" t="s">
        <v>1073</v>
      </c>
      <c r="D78" s="73"/>
      <c r="E78" s="74"/>
    </row>
    <row r="79" spans="1:5" ht="16.5" x14ac:dyDescent="0.2">
      <c r="A79" s="95" t="s">
        <v>797</v>
      </c>
      <c r="B79" s="96" t="s">
        <v>800</v>
      </c>
      <c r="C79" s="93" t="s">
        <v>786</v>
      </c>
      <c r="D79" s="73"/>
      <c r="E79" s="74"/>
    </row>
    <row r="80" spans="1:5" ht="33" x14ac:dyDescent="0.2">
      <c r="A80" s="95" t="s">
        <v>798</v>
      </c>
      <c r="B80" s="96" t="s">
        <v>1034</v>
      </c>
      <c r="C80" s="90" t="s">
        <v>788</v>
      </c>
      <c r="D80" s="73"/>
      <c r="E80" s="74"/>
    </row>
    <row r="81" spans="1:5" ht="16.5" x14ac:dyDescent="0.2">
      <c r="A81" s="95" t="s">
        <v>799</v>
      </c>
      <c r="B81" s="96" t="s">
        <v>1035</v>
      </c>
      <c r="C81" s="93" t="s">
        <v>787</v>
      </c>
      <c r="D81" s="73"/>
      <c r="E81" s="74"/>
    </row>
    <row r="82" spans="1:5" ht="33" x14ac:dyDescent="0.2">
      <c r="A82" s="95" t="s">
        <v>904</v>
      </c>
      <c r="B82" s="96" t="s">
        <v>1038</v>
      </c>
      <c r="C82" s="90" t="s">
        <v>1141</v>
      </c>
      <c r="D82" s="73"/>
      <c r="E82" s="74"/>
    </row>
    <row r="83" spans="1:5" x14ac:dyDescent="0.2">
      <c r="D83" s="78"/>
    </row>
    <row r="84" spans="1:5" x14ac:dyDescent="0.2">
      <c r="D84" s="78"/>
    </row>
    <row r="85" spans="1:5" ht="20.25" x14ac:dyDescent="0.2">
      <c r="D85" s="80" t="s">
        <v>810</v>
      </c>
      <c r="E85" s="102">
        <f>SUM(E2:E82)</f>
        <v>0</v>
      </c>
    </row>
    <row r="86" spans="1:5" x14ac:dyDescent="0.2">
      <c r="D86" s="78"/>
    </row>
    <row r="87" spans="1:5" x14ac:dyDescent="0.2">
      <c r="D87" s="78"/>
    </row>
    <row r="88" spans="1:5" x14ac:dyDescent="0.2">
      <c r="D88" s="78"/>
    </row>
    <row r="89" spans="1:5" x14ac:dyDescent="0.2">
      <c r="D89" s="78"/>
    </row>
    <row r="90" spans="1:5" x14ac:dyDescent="0.2">
      <c r="D90" s="78"/>
    </row>
    <row r="91" spans="1:5" x14ac:dyDescent="0.2">
      <c r="D91" s="78"/>
    </row>
    <row r="92" spans="1:5" x14ac:dyDescent="0.2">
      <c r="D92" s="78"/>
    </row>
    <row r="93" spans="1:5" x14ac:dyDescent="0.2">
      <c r="D93" s="78"/>
    </row>
    <row r="94" spans="1:5" x14ac:dyDescent="0.2">
      <c r="D94" s="78"/>
    </row>
    <row r="95" spans="1:5" x14ac:dyDescent="0.2">
      <c r="D95" s="78"/>
    </row>
    <row r="96" spans="1:5" x14ac:dyDescent="0.2">
      <c r="D96" s="78"/>
    </row>
    <row r="97" spans="4:4" x14ac:dyDescent="0.2">
      <c r="D97" s="78"/>
    </row>
    <row r="98" spans="4:4" x14ac:dyDescent="0.2">
      <c r="D98" s="78"/>
    </row>
    <row r="99" spans="4:4" x14ac:dyDescent="0.2">
      <c r="D99" s="78"/>
    </row>
    <row r="100" spans="4:4" x14ac:dyDescent="0.2">
      <c r="D100" s="78"/>
    </row>
    <row r="101" spans="4:4" x14ac:dyDescent="0.2">
      <c r="D101" s="78"/>
    </row>
    <row r="102" spans="4:4" x14ac:dyDescent="0.2">
      <c r="D102" s="78"/>
    </row>
    <row r="103" spans="4:4" x14ac:dyDescent="0.2">
      <c r="D103" s="78"/>
    </row>
    <row r="104" spans="4:4" x14ac:dyDescent="0.2">
      <c r="D104" s="78"/>
    </row>
    <row r="105" spans="4:4" x14ac:dyDescent="0.2">
      <c r="D105" s="78"/>
    </row>
    <row r="106" spans="4:4" x14ac:dyDescent="0.2">
      <c r="D106" s="78"/>
    </row>
    <row r="107" spans="4:4" x14ac:dyDescent="0.2">
      <c r="D107" s="78"/>
    </row>
    <row r="108" spans="4:4" x14ac:dyDescent="0.2">
      <c r="D108" s="78"/>
    </row>
    <row r="109" spans="4:4" x14ac:dyDescent="0.2">
      <c r="D109" s="78"/>
    </row>
    <row r="110" spans="4:4" x14ac:dyDescent="0.2">
      <c r="D110" s="78"/>
    </row>
    <row r="111" spans="4:4" x14ac:dyDescent="0.2">
      <c r="D111" s="78"/>
    </row>
    <row r="112" spans="4:4" x14ac:dyDescent="0.2">
      <c r="D112" s="78"/>
    </row>
    <row r="113" spans="4:4" x14ac:dyDescent="0.2">
      <c r="D113" s="78"/>
    </row>
    <row r="114" spans="4:4" x14ac:dyDescent="0.2">
      <c r="D114" s="78"/>
    </row>
    <row r="115" spans="4:4" x14ac:dyDescent="0.2">
      <c r="D115" s="78"/>
    </row>
    <row r="116" spans="4:4" x14ac:dyDescent="0.2">
      <c r="D116" s="78"/>
    </row>
    <row r="117" spans="4:4" x14ac:dyDescent="0.2">
      <c r="D117" s="78"/>
    </row>
    <row r="118" spans="4:4" x14ac:dyDescent="0.2">
      <c r="D118" s="78"/>
    </row>
    <row r="119" spans="4:4" x14ac:dyDescent="0.2">
      <c r="D119" s="78"/>
    </row>
    <row r="120" spans="4:4" x14ac:dyDescent="0.2">
      <c r="D120" s="78"/>
    </row>
    <row r="121" spans="4:4" x14ac:dyDescent="0.2">
      <c r="D121" s="78"/>
    </row>
    <row r="122" spans="4:4" x14ac:dyDescent="0.2">
      <c r="D122" s="78"/>
    </row>
    <row r="123" spans="4:4" x14ac:dyDescent="0.2">
      <c r="D123" s="78"/>
    </row>
    <row r="124" spans="4:4" x14ac:dyDescent="0.2">
      <c r="D124" s="78"/>
    </row>
    <row r="125" spans="4:4" x14ac:dyDescent="0.2">
      <c r="D125" s="78"/>
    </row>
    <row r="126" spans="4:4" x14ac:dyDescent="0.2">
      <c r="D126" s="78"/>
    </row>
    <row r="127" spans="4:4" x14ac:dyDescent="0.2">
      <c r="D127" s="78"/>
    </row>
    <row r="128" spans="4:4" x14ac:dyDescent="0.2">
      <c r="D128" s="78"/>
    </row>
    <row r="129" spans="4:4" x14ac:dyDescent="0.2">
      <c r="D129" s="78"/>
    </row>
    <row r="130" spans="4:4" x14ac:dyDescent="0.2">
      <c r="D130" s="78"/>
    </row>
    <row r="131" spans="4:4" x14ac:dyDescent="0.2">
      <c r="D131" s="78"/>
    </row>
    <row r="132" spans="4:4" x14ac:dyDescent="0.2">
      <c r="D132" s="78"/>
    </row>
    <row r="133" spans="4:4" x14ac:dyDescent="0.2">
      <c r="D133" s="78"/>
    </row>
    <row r="134" spans="4:4" x14ac:dyDescent="0.2">
      <c r="D134" s="78"/>
    </row>
    <row r="135" spans="4:4" x14ac:dyDescent="0.2">
      <c r="D135" s="78"/>
    </row>
    <row r="136" spans="4:4" x14ac:dyDescent="0.2">
      <c r="D136" s="78"/>
    </row>
    <row r="137" spans="4:4" x14ac:dyDescent="0.2">
      <c r="D137" s="78"/>
    </row>
    <row r="138" spans="4:4" x14ac:dyDescent="0.2">
      <c r="D138" s="78"/>
    </row>
    <row r="139" spans="4:4" x14ac:dyDescent="0.2">
      <c r="D139" s="78"/>
    </row>
    <row r="140" spans="4:4" x14ac:dyDescent="0.2">
      <c r="D140" s="78"/>
    </row>
    <row r="141" spans="4:4" x14ac:dyDescent="0.2">
      <c r="D141" s="78"/>
    </row>
    <row r="142" spans="4:4" x14ac:dyDescent="0.2">
      <c r="D142" s="78"/>
    </row>
    <row r="143" spans="4:4" x14ac:dyDescent="0.2">
      <c r="D143" s="78"/>
    </row>
    <row r="144" spans="4:4" x14ac:dyDescent="0.2">
      <c r="D144" s="78"/>
    </row>
    <row r="145" spans="4:4" x14ac:dyDescent="0.2">
      <c r="D145" s="78"/>
    </row>
    <row r="146" spans="4:4" x14ac:dyDescent="0.2">
      <c r="D146" s="78"/>
    </row>
    <row r="147" spans="4:4" x14ac:dyDescent="0.2">
      <c r="D147" s="78"/>
    </row>
    <row r="148" spans="4:4" x14ac:dyDescent="0.2">
      <c r="D148" s="78"/>
    </row>
    <row r="149" spans="4:4" x14ac:dyDescent="0.2">
      <c r="D149" s="78"/>
    </row>
    <row r="150" spans="4:4" x14ac:dyDescent="0.2">
      <c r="D150" s="78"/>
    </row>
    <row r="151" spans="4:4" x14ac:dyDescent="0.2">
      <c r="D151" s="78"/>
    </row>
    <row r="152" spans="4:4" x14ac:dyDescent="0.2">
      <c r="D152" s="78"/>
    </row>
    <row r="153" spans="4:4" x14ac:dyDescent="0.2">
      <c r="D153" s="78"/>
    </row>
    <row r="154" spans="4:4" x14ac:dyDescent="0.2">
      <c r="D154" s="78"/>
    </row>
    <row r="155" spans="4:4" x14ac:dyDescent="0.2">
      <c r="D155" s="78"/>
    </row>
    <row r="156" spans="4:4" x14ac:dyDescent="0.2">
      <c r="D156" s="78"/>
    </row>
    <row r="157" spans="4:4" x14ac:dyDescent="0.2">
      <c r="D157" s="78"/>
    </row>
    <row r="158" spans="4:4" x14ac:dyDescent="0.2">
      <c r="D158" s="78"/>
    </row>
    <row r="159" spans="4:4" x14ac:dyDescent="0.2">
      <c r="D159" s="78"/>
    </row>
    <row r="160" spans="4:4" x14ac:dyDescent="0.2">
      <c r="D160" s="78"/>
    </row>
    <row r="161" spans="4:4" x14ac:dyDescent="0.2">
      <c r="D161" s="78"/>
    </row>
    <row r="162" spans="4:4" x14ac:dyDescent="0.2">
      <c r="D162" s="78"/>
    </row>
    <row r="163" spans="4:4" x14ac:dyDescent="0.2">
      <c r="D163" s="78"/>
    </row>
    <row r="164" spans="4:4" x14ac:dyDescent="0.2">
      <c r="D164" s="78"/>
    </row>
    <row r="165" spans="4:4" x14ac:dyDescent="0.2">
      <c r="D165" s="78"/>
    </row>
    <row r="166" spans="4:4" x14ac:dyDescent="0.2">
      <c r="D166" s="78"/>
    </row>
    <row r="167" spans="4:4" x14ac:dyDescent="0.2">
      <c r="D167" s="78"/>
    </row>
    <row r="168" spans="4:4" x14ac:dyDescent="0.2">
      <c r="D168" s="78"/>
    </row>
    <row r="169" spans="4:4" x14ac:dyDescent="0.2">
      <c r="D169" s="78"/>
    </row>
    <row r="170" spans="4:4" x14ac:dyDescent="0.2">
      <c r="D170" s="78"/>
    </row>
    <row r="171" spans="4:4" x14ac:dyDescent="0.2">
      <c r="D171" s="78"/>
    </row>
    <row r="172" spans="4:4" x14ac:dyDescent="0.2">
      <c r="D172" s="78"/>
    </row>
    <row r="173" spans="4:4" x14ac:dyDescent="0.2">
      <c r="D173" s="78"/>
    </row>
    <row r="174" spans="4:4" x14ac:dyDescent="0.2">
      <c r="D174" s="78"/>
    </row>
    <row r="175" spans="4:4" x14ac:dyDescent="0.2">
      <c r="D175" s="78"/>
    </row>
    <row r="176" spans="4:4" x14ac:dyDescent="0.2">
      <c r="D176" s="78"/>
    </row>
    <row r="177" spans="4:4" x14ac:dyDescent="0.2">
      <c r="D177" s="78"/>
    </row>
    <row r="178" spans="4:4" x14ac:dyDescent="0.2">
      <c r="D178" s="78"/>
    </row>
    <row r="179" spans="4:4" x14ac:dyDescent="0.2">
      <c r="D179" s="78"/>
    </row>
    <row r="180" spans="4:4" x14ac:dyDescent="0.2">
      <c r="D180" s="78"/>
    </row>
    <row r="181" spans="4:4" x14ac:dyDescent="0.2">
      <c r="D181" s="78"/>
    </row>
    <row r="182" spans="4:4" x14ac:dyDescent="0.2">
      <c r="D182" s="78"/>
    </row>
    <row r="183" spans="4:4" x14ac:dyDescent="0.2">
      <c r="D183" s="78"/>
    </row>
    <row r="184" spans="4:4" x14ac:dyDescent="0.2">
      <c r="D184" s="78"/>
    </row>
    <row r="185" spans="4:4" x14ac:dyDescent="0.2">
      <c r="D185" s="78"/>
    </row>
    <row r="186" spans="4:4" x14ac:dyDescent="0.2">
      <c r="D186" s="78"/>
    </row>
    <row r="187" spans="4:4" x14ac:dyDescent="0.2">
      <c r="D187" s="78"/>
    </row>
    <row r="188" spans="4:4" x14ac:dyDescent="0.2">
      <c r="D188" s="78"/>
    </row>
    <row r="189" spans="4:4" x14ac:dyDescent="0.2">
      <c r="D189" s="78"/>
    </row>
    <row r="190" spans="4:4" x14ac:dyDescent="0.2">
      <c r="D190" s="78"/>
    </row>
    <row r="191" spans="4:4" x14ac:dyDescent="0.2">
      <c r="D191" s="78"/>
    </row>
    <row r="192" spans="4:4" x14ac:dyDescent="0.2">
      <c r="D192" s="78"/>
    </row>
    <row r="193" spans="4:4" x14ac:dyDescent="0.2">
      <c r="D193" s="78"/>
    </row>
    <row r="194" spans="4:4" x14ac:dyDescent="0.2">
      <c r="D194" s="78"/>
    </row>
    <row r="195" spans="4:4" x14ac:dyDescent="0.2">
      <c r="D195" s="78"/>
    </row>
    <row r="196" spans="4:4" x14ac:dyDescent="0.2">
      <c r="D196" s="78"/>
    </row>
    <row r="197" spans="4:4" x14ac:dyDescent="0.2">
      <c r="D197" s="78"/>
    </row>
    <row r="198" spans="4:4" x14ac:dyDescent="0.2">
      <c r="D198" s="78"/>
    </row>
    <row r="199" spans="4:4" x14ac:dyDescent="0.2">
      <c r="D199" s="78"/>
    </row>
    <row r="200" spans="4:4" x14ac:dyDescent="0.2">
      <c r="D200" s="78"/>
    </row>
    <row r="201" spans="4:4" x14ac:dyDescent="0.2">
      <c r="D201" s="78"/>
    </row>
    <row r="202" spans="4:4" x14ac:dyDescent="0.2">
      <c r="D202" s="78"/>
    </row>
    <row r="203" spans="4:4" x14ac:dyDescent="0.2">
      <c r="D203" s="78"/>
    </row>
    <row r="204" spans="4:4" x14ac:dyDescent="0.2">
      <c r="D204" s="78"/>
    </row>
    <row r="205" spans="4:4" x14ac:dyDescent="0.2">
      <c r="D205" s="78"/>
    </row>
    <row r="206" spans="4:4" x14ac:dyDescent="0.2">
      <c r="D206" s="78"/>
    </row>
    <row r="207" spans="4:4" x14ac:dyDescent="0.2">
      <c r="D207" s="78"/>
    </row>
    <row r="208" spans="4:4" x14ac:dyDescent="0.2">
      <c r="D208" s="78"/>
    </row>
    <row r="209" spans="4:4" x14ac:dyDescent="0.2">
      <c r="D209" s="78"/>
    </row>
    <row r="210" spans="4:4" x14ac:dyDescent="0.2">
      <c r="D210" s="78"/>
    </row>
    <row r="211" spans="4:4" x14ac:dyDescent="0.2">
      <c r="D211" s="78"/>
    </row>
    <row r="212" spans="4:4" x14ac:dyDescent="0.2">
      <c r="D212" s="78"/>
    </row>
    <row r="213" spans="4:4" x14ac:dyDescent="0.2">
      <c r="D213" s="78"/>
    </row>
    <row r="214" spans="4:4" x14ac:dyDescent="0.2">
      <c r="D214" s="78"/>
    </row>
    <row r="215" spans="4:4" x14ac:dyDescent="0.2">
      <c r="D215" s="78"/>
    </row>
    <row r="216" spans="4:4" x14ac:dyDescent="0.2">
      <c r="D216" s="78"/>
    </row>
    <row r="217" spans="4:4" x14ac:dyDescent="0.2">
      <c r="D217" s="78"/>
    </row>
    <row r="218" spans="4:4" x14ac:dyDescent="0.2">
      <c r="D218" s="78"/>
    </row>
    <row r="219" spans="4:4" x14ac:dyDescent="0.2">
      <c r="D219" s="78"/>
    </row>
    <row r="220" spans="4:4" x14ac:dyDescent="0.2">
      <c r="D220" s="78"/>
    </row>
    <row r="221" spans="4:4" x14ac:dyDescent="0.2">
      <c r="D221" s="78"/>
    </row>
    <row r="222" spans="4:4" x14ac:dyDescent="0.2">
      <c r="D222" s="78"/>
    </row>
    <row r="223" spans="4:4" x14ac:dyDescent="0.2">
      <c r="D223" s="78"/>
    </row>
    <row r="224" spans="4:4" x14ac:dyDescent="0.2">
      <c r="D224" s="78"/>
    </row>
    <row r="225" spans="4:4" x14ac:dyDescent="0.2">
      <c r="D225" s="78"/>
    </row>
    <row r="226" spans="4:4" x14ac:dyDescent="0.2">
      <c r="D226" s="78"/>
    </row>
    <row r="227" spans="4:4" x14ac:dyDescent="0.2">
      <c r="D227" s="78"/>
    </row>
    <row r="228" spans="4:4" x14ac:dyDescent="0.2">
      <c r="D228" s="78"/>
    </row>
    <row r="229" spans="4:4" x14ac:dyDescent="0.2">
      <c r="D229" s="78"/>
    </row>
    <row r="230" spans="4:4" x14ac:dyDescent="0.2">
      <c r="D230" s="78"/>
    </row>
    <row r="231" spans="4:4" x14ac:dyDescent="0.2">
      <c r="D231" s="78"/>
    </row>
    <row r="232" spans="4:4" x14ac:dyDescent="0.2">
      <c r="D232" s="78"/>
    </row>
    <row r="233" spans="4:4" x14ac:dyDescent="0.2">
      <c r="D233" s="78"/>
    </row>
    <row r="234" spans="4:4" x14ac:dyDescent="0.2">
      <c r="D234" s="78"/>
    </row>
    <row r="235" spans="4:4" x14ac:dyDescent="0.2">
      <c r="D235" s="78"/>
    </row>
    <row r="236" spans="4:4" x14ac:dyDescent="0.2">
      <c r="D236" s="78"/>
    </row>
    <row r="237" spans="4:4" x14ac:dyDescent="0.2">
      <c r="D237" s="78"/>
    </row>
    <row r="238" spans="4:4" x14ac:dyDescent="0.2">
      <c r="D238" s="78"/>
    </row>
    <row r="239" spans="4:4" x14ac:dyDescent="0.2">
      <c r="D239" s="78"/>
    </row>
    <row r="240" spans="4:4" x14ac:dyDescent="0.2">
      <c r="D240" s="78"/>
    </row>
    <row r="241" spans="4:4" x14ac:dyDescent="0.2">
      <c r="D241" s="78"/>
    </row>
    <row r="242" spans="4:4" x14ac:dyDescent="0.2">
      <c r="D242" s="78"/>
    </row>
    <row r="243" spans="4:4" x14ac:dyDescent="0.2">
      <c r="D243" s="78"/>
    </row>
    <row r="244" spans="4:4" x14ac:dyDescent="0.2">
      <c r="D244" s="78"/>
    </row>
    <row r="245" spans="4:4" x14ac:dyDescent="0.2">
      <c r="D245" s="78"/>
    </row>
    <row r="246" spans="4:4" x14ac:dyDescent="0.2">
      <c r="D246" s="78"/>
    </row>
    <row r="247" spans="4:4" x14ac:dyDescent="0.2">
      <c r="D247" s="78"/>
    </row>
    <row r="248" spans="4:4" x14ac:dyDescent="0.2">
      <c r="D248" s="78"/>
    </row>
    <row r="249" spans="4:4" x14ac:dyDescent="0.2">
      <c r="D249" s="78"/>
    </row>
    <row r="250" spans="4:4" x14ac:dyDescent="0.2">
      <c r="D250" s="78"/>
    </row>
    <row r="251" spans="4:4" x14ac:dyDescent="0.2">
      <c r="D251" s="78"/>
    </row>
    <row r="252" spans="4:4" x14ac:dyDescent="0.2">
      <c r="D252" s="78"/>
    </row>
    <row r="253" spans="4:4" x14ac:dyDescent="0.2">
      <c r="D253" s="78"/>
    </row>
    <row r="254" spans="4:4" x14ac:dyDescent="0.2">
      <c r="D254" s="78"/>
    </row>
    <row r="255" spans="4:4" x14ac:dyDescent="0.2">
      <c r="D255" s="78"/>
    </row>
    <row r="256" spans="4:4" x14ac:dyDescent="0.2">
      <c r="D256" s="78"/>
    </row>
    <row r="257" spans="4:4" x14ac:dyDescent="0.2">
      <c r="D257" s="78"/>
    </row>
    <row r="258" spans="4:4" x14ac:dyDescent="0.2">
      <c r="D258" s="78"/>
    </row>
    <row r="259" spans="4:4" x14ac:dyDescent="0.2">
      <c r="D259" s="78"/>
    </row>
    <row r="260" spans="4:4" x14ac:dyDescent="0.2">
      <c r="D260" s="78"/>
    </row>
    <row r="261" spans="4:4" x14ac:dyDescent="0.2">
      <c r="D261" s="78"/>
    </row>
    <row r="262" spans="4:4" x14ac:dyDescent="0.2">
      <c r="D262" s="78"/>
    </row>
    <row r="263" spans="4:4" x14ac:dyDescent="0.2">
      <c r="D263" s="78"/>
    </row>
    <row r="264" spans="4:4" x14ac:dyDescent="0.2">
      <c r="D264" s="78"/>
    </row>
    <row r="265" spans="4:4" x14ac:dyDescent="0.2">
      <c r="D265" s="78"/>
    </row>
    <row r="266" spans="4:4" x14ac:dyDescent="0.2">
      <c r="D266" s="78"/>
    </row>
    <row r="267" spans="4:4" x14ac:dyDescent="0.2">
      <c r="D267" s="78"/>
    </row>
    <row r="268" spans="4:4" x14ac:dyDescent="0.2">
      <c r="D268" s="78"/>
    </row>
    <row r="269" spans="4:4" x14ac:dyDescent="0.2">
      <c r="D269" s="78"/>
    </row>
    <row r="270" spans="4:4" x14ac:dyDescent="0.2">
      <c r="D270" s="78"/>
    </row>
    <row r="271" spans="4:4" x14ac:dyDescent="0.2">
      <c r="D271" s="78"/>
    </row>
    <row r="272" spans="4:4" x14ac:dyDescent="0.2">
      <c r="D272" s="78"/>
    </row>
    <row r="273" spans="4:4" x14ac:dyDescent="0.2">
      <c r="D273" s="78"/>
    </row>
    <row r="274" spans="4:4" x14ac:dyDescent="0.2">
      <c r="D274" s="78"/>
    </row>
    <row r="275" spans="4:4" x14ac:dyDescent="0.2">
      <c r="D275" s="78"/>
    </row>
    <row r="276" spans="4:4" x14ac:dyDescent="0.2">
      <c r="D276" s="78"/>
    </row>
    <row r="277" spans="4:4" x14ac:dyDescent="0.2">
      <c r="D277" s="78"/>
    </row>
    <row r="278" spans="4:4" x14ac:dyDescent="0.2">
      <c r="D278" s="78"/>
    </row>
    <row r="279" spans="4:4" x14ac:dyDescent="0.2">
      <c r="D279" s="78"/>
    </row>
    <row r="280" spans="4:4" x14ac:dyDescent="0.2">
      <c r="D280" s="78"/>
    </row>
    <row r="281" spans="4:4" x14ac:dyDescent="0.2">
      <c r="D281" s="78"/>
    </row>
    <row r="282" spans="4:4" x14ac:dyDescent="0.2">
      <c r="D282" s="78"/>
    </row>
    <row r="283" spans="4:4" x14ac:dyDescent="0.2">
      <c r="D283" s="78"/>
    </row>
    <row r="284" spans="4:4" x14ac:dyDescent="0.2">
      <c r="D284" s="78"/>
    </row>
    <row r="285" spans="4:4" x14ac:dyDescent="0.2">
      <c r="D285" s="78"/>
    </row>
    <row r="286" spans="4:4" x14ac:dyDescent="0.2">
      <c r="D286" s="78"/>
    </row>
    <row r="287" spans="4:4" x14ac:dyDescent="0.2">
      <c r="D287" s="78"/>
    </row>
    <row r="288" spans="4:4" x14ac:dyDescent="0.2">
      <c r="D288" s="78"/>
    </row>
    <row r="289" spans="4:4" x14ac:dyDescent="0.2">
      <c r="D289" s="78"/>
    </row>
    <row r="290" spans="4:4" x14ac:dyDescent="0.2">
      <c r="D290" s="78"/>
    </row>
    <row r="291" spans="4:4" x14ac:dyDescent="0.2">
      <c r="D291" s="78"/>
    </row>
    <row r="292" spans="4:4" x14ac:dyDescent="0.2">
      <c r="D292" s="78"/>
    </row>
    <row r="293" spans="4:4" x14ac:dyDescent="0.2">
      <c r="D293" s="78"/>
    </row>
    <row r="294" spans="4:4" x14ac:dyDescent="0.2">
      <c r="D294" s="78"/>
    </row>
    <row r="295" spans="4:4" x14ac:dyDescent="0.2">
      <c r="D295" s="78"/>
    </row>
    <row r="296" spans="4:4" x14ac:dyDescent="0.2">
      <c r="D296" s="78"/>
    </row>
    <row r="297" spans="4:4" x14ac:dyDescent="0.2">
      <c r="D297" s="78"/>
    </row>
    <row r="298" spans="4:4" x14ac:dyDescent="0.2">
      <c r="D298" s="78"/>
    </row>
    <row r="299" spans="4:4" x14ac:dyDescent="0.2">
      <c r="D299" s="78"/>
    </row>
    <row r="300" spans="4:4" x14ac:dyDescent="0.2">
      <c r="D300" s="78"/>
    </row>
    <row r="301" spans="4:4" x14ac:dyDescent="0.2">
      <c r="D301" s="78"/>
    </row>
    <row r="302" spans="4:4" x14ac:dyDescent="0.2">
      <c r="D302" s="78"/>
    </row>
    <row r="303" spans="4:4" x14ac:dyDescent="0.2">
      <c r="D303" s="78"/>
    </row>
    <row r="304" spans="4:4" x14ac:dyDescent="0.2">
      <c r="D304" s="78"/>
    </row>
    <row r="305" spans="4:4" x14ac:dyDescent="0.2">
      <c r="D305" s="78"/>
    </row>
    <row r="306" spans="4:4" x14ac:dyDescent="0.2">
      <c r="D306" s="78"/>
    </row>
    <row r="307" spans="4:4" x14ac:dyDescent="0.2">
      <c r="D307" s="78"/>
    </row>
    <row r="308" spans="4:4" x14ac:dyDescent="0.2">
      <c r="D308" s="78"/>
    </row>
    <row r="309" spans="4:4" x14ac:dyDescent="0.2">
      <c r="D309" s="78"/>
    </row>
    <row r="310" spans="4:4" x14ac:dyDescent="0.2">
      <c r="D310" s="78"/>
    </row>
    <row r="311" spans="4:4" x14ac:dyDescent="0.2">
      <c r="D311" s="78"/>
    </row>
    <row r="312" spans="4:4" x14ac:dyDescent="0.2">
      <c r="D312" s="78"/>
    </row>
    <row r="313" spans="4:4" x14ac:dyDescent="0.2">
      <c r="D313" s="78"/>
    </row>
    <row r="314" spans="4:4" x14ac:dyDescent="0.2">
      <c r="D314" s="78"/>
    </row>
    <row r="315" spans="4:4" x14ac:dyDescent="0.2">
      <c r="D315" s="78"/>
    </row>
    <row r="316" spans="4:4" x14ac:dyDescent="0.2">
      <c r="D316" s="78"/>
    </row>
    <row r="317" spans="4:4" x14ac:dyDescent="0.2">
      <c r="D317" s="78"/>
    </row>
    <row r="318" spans="4:4" x14ac:dyDescent="0.2">
      <c r="D318" s="78"/>
    </row>
    <row r="319" spans="4:4" x14ac:dyDescent="0.2">
      <c r="D319" s="78"/>
    </row>
    <row r="320" spans="4:4" x14ac:dyDescent="0.2">
      <c r="D320" s="78"/>
    </row>
    <row r="321" spans="4:4" x14ac:dyDescent="0.2">
      <c r="D321" s="78"/>
    </row>
    <row r="322" spans="4:4" x14ac:dyDescent="0.2">
      <c r="D322" s="78"/>
    </row>
    <row r="323" spans="4:4" x14ac:dyDescent="0.2">
      <c r="D323" s="78"/>
    </row>
    <row r="324" spans="4:4" x14ac:dyDescent="0.2">
      <c r="D324" s="78"/>
    </row>
    <row r="325" spans="4:4" x14ac:dyDescent="0.2">
      <c r="D325" s="78"/>
    </row>
    <row r="326" spans="4:4" x14ac:dyDescent="0.2">
      <c r="D326" s="78"/>
    </row>
    <row r="327" spans="4:4" x14ac:dyDescent="0.2">
      <c r="D327" s="78"/>
    </row>
    <row r="328" spans="4:4" x14ac:dyDescent="0.2">
      <c r="D328" s="78"/>
    </row>
    <row r="329" spans="4:4" x14ac:dyDescent="0.2">
      <c r="D329" s="78"/>
    </row>
    <row r="330" spans="4:4" x14ac:dyDescent="0.2">
      <c r="D330" s="78"/>
    </row>
    <row r="331" spans="4:4" x14ac:dyDescent="0.2">
      <c r="D331" s="78"/>
    </row>
    <row r="332" spans="4:4" x14ac:dyDescent="0.2">
      <c r="D332" s="78"/>
    </row>
    <row r="333" spans="4:4" x14ac:dyDescent="0.2">
      <c r="D333" s="78"/>
    </row>
    <row r="334" spans="4:4" x14ac:dyDescent="0.2">
      <c r="D334" s="78"/>
    </row>
    <row r="335" spans="4:4" x14ac:dyDescent="0.2">
      <c r="D335" s="78"/>
    </row>
    <row r="336" spans="4:4" x14ac:dyDescent="0.2">
      <c r="D336" s="78"/>
    </row>
    <row r="337" spans="4:4" x14ac:dyDescent="0.2">
      <c r="D337" s="78"/>
    </row>
    <row r="338" spans="4:4" x14ac:dyDescent="0.2">
      <c r="D338" s="78"/>
    </row>
    <row r="339" spans="4:4" x14ac:dyDescent="0.2">
      <c r="D339" s="78"/>
    </row>
    <row r="340" spans="4:4" x14ac:dyDescent="0.2">
      <c r="D340" s="78"/>
    </row>
    <row r="341" spans="4:4" x14ac:dyDescent="0.2">
      <c r="D341" s="78"/>
    </row>
    <row r="342" spans="4:4" x14ac:dyDescent="0.2">
      <c r="D342" s="78"/>
    </row>
    <row r="343" spans="4:4" x14ac:dyDescent="0.2">
      <c r="D343" s="78"/>
    </row>
    <row r="344" spans="4:4" x14ac:dyDescent="0.2">
      <c r="D344" s="78"/>
    </row>
    <row r="345" spans="4:4" x14ac:dyDescent="0.2">
      <c r="D345" s="78"/>
    </row>
    <row r="346" spans="4:4" x14ac:dyDescent="0.2">
      <c r="D346" s="78"/>
    </row>
    <row r="347" spans="4:4" x14ac:dyDescent="0.2">
      <c r="D347" s="78"/>
    </row>
    <row r="348" spans="4:4" x14ac:dyDescent="0.2">
      <c r="D348" s="78"/>
    </row>
    <row r="349" spans="4:4" x14ac:dyDescent="0.2">
      <c r="D349" s="78"/>
    </row>
    <row r="350" spans="4:4" x14ac:dyDescent="0.2">
      <c r="D350" s="78"/>
    </row>
    <row r="351" spans="4:4" x14ac:dyDescent="0.2">
      <c r="D351" s="78"/>
    </row>
    <row r="352" spans="4:4" x14ac:dyDescent="0.2">
      <c r="D352" s="78"/>
    </row>
    <row r="353" spans="4:4" x14ac:dyDescent="0.2">
      <c r="D353" s="78"/>
    </row>
    <row r="354" spans="4:4" x14ac:dyDescent="0.2">
      <c r="D354" s="78"/>
    </row>
    <row r="355" spans="4:4" x14ac:dyDescent="0.2">
      <c r="D355" s="78"/>
    </row>
    <row r="356" spans="4:4" x14ac:dyDescent="0.2">
      <c r="D356" s="78"/>
    </row>
    <row r="357" spans="4:4" x14ac:dyDescent="0.2">
      <c r="D357" s="78"/>
    </row>
    <row r="358" spans="4:4" x14ac:dyDescent="0.2">
      <c r="D358" s="78"/>
    </row>
    <row r="359" spans="4:4" x14ac:dyDescent="0.2">
      <c r="D359" s="78"/>
    </row>
    <row r="360" spans="4:4" x14ac:dyDescent="0.2">
      <c r="D360" s="78"/>
    </row>
    <row r="361" spans="4:4" x14ac:dyDescent="0.2">
      <c r="D361" s="78"/>
    </row>
    <row r="362" spans="4:4" x14ac:dyDescent="0.2">
      <c r="D362" s="78"/>
    </row>
    <row r="363" spans="4:4" x14ac:dyDescent="0.2">
      <c r="D363" s="78"/>
    </row>
    <row r="364" spans="4:4" x14ac:dyDescent="0.2">
      <c r="D364" s="78"/>
    </row>
    <row r="365" spans="4:4" x14ac:dyDescent="0.2">
      <c r="D365" s="78"/>
    </row>
    <row r="366" spans="4:4" x14ac:dyDescent="0.2">
      <c r="D366" s="78"/>
    </row>
    <row r="367" spans="4:4" x14ac:dyDescent="0.2">
      <c r="D367" s="78"/>
    </row>
    <row r="368" spans="4:4" x14ac:dyDescent="0.2">
      <c r="D368" s="78"/>
    </row>
    <row r="369" spans="4:4" x14ac:dyDescent="0.2">
      <c r="D369" s="78"/>
    </row>
    <row r="370" spans="4:4" x14ac:dyDescent="0.2">
      <c r="D370" s="78"/>
    </row>
    <row r="371" spans="4:4" x14ac:dyDescent="0.2">
      <c r="D371" s="78"/>
    </row>
    <row r="372" spans="4:4" x14ac:dyDescent="0.2">
      <c r="D372" s="78"/>
    </row>
    <row r="373" spans="4:4" x14ac:dyDescent="0.2">
      <c r="D373" s="78"/>
    </row>
    <row r="374" spans="4:4" x14ac:dyDescent="0.2">
      <c r="D374" s="78"/>
    </row>
    <row r="375" spans="4:4" x14ac:dyDescent="0.2">
      <c r="D375" s="78"/>
    </row>
    <row r="376" spans="4:4" x14ac:dyDescent="0.2">
      <c r="D376" s="78"/>
    </row>
    <row r="377" spans="4:4" x14ac:dyDescent="0.2">
      <c r="D377" s="78"/>
    </row>
    <row r="378" spans="4:4" x14ac:dyDescent="0.2">
      <c r="D378" s="78"/>
    </row>
    <row r="379" spans="4:4" x14ac:dyDescent="0.2">
      <c r="D379" s="78"/>
    </row>
    <row r="380" spans="4:4" x14ac:dyDescent="0.2">
      <c r="D380" s="78"/>
    </row>
    <row r="381" spans="4:4" x14ac:dyDescent="0.2">
      <c r="D381" s="78"/>
    </row>
    <row r="382" spans="4:4" x14ac:dyDescent="0.2">
      <c r="D382" s="78"/>
    </row>
    <row r="383" spans="4:4" x14ac:dyDescent="0.2">
      <c r="D383" s="78"/>
    </row>
    <row r="384" spans="4:4" x14ac:dyDescent="0.2">
      <c r="D384" s="78"/>
    </row>
    <row r="385" spans="4:4" x14ac:dyDescent="0.2">
      <c r="D385" s="78"/>
    </row>
    <row r="386" spans="4:4" x14ac:dyDescent="0.2">
      <c r="D386" s="78"/>
    </row>
    <row r="387" spans="4:4" x14ac:dyDescent="0.2">
      <c r="D387" s="78"/>
    </row>
    <row r="388" spans="4:4" x14ac:dyDescent="0.2">
      <c r="D388" s="78"/>
    </row>
  </sheetData>
  <sheetProtection password="DC30" sheet="1" objects="1" scenarios="1"/>
  <protectedRanges>
    <protectedRange password="DC30" sqref="D2:E82" name="Range1"/>
  </protectedRange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rightToLeft="1" workbookViewId="0">
      <selection activeCell="C9" sqref="C9"/>
    </sheetView>
  </sheetViews>
  <sheetFormatPr defaultColWidth="72" defaultRowHeight="14.25" x14ac:dyDescent="0.2"/>
  <cols>
    <col min="1" max="1" width="68" customWidth="1"/>
    <col min="2" max="2" width="15" customWidth="1"/>
    <col min="3" max="3" width="13.25" customWidth="1"/>
    <col min="4" max="4" width="15.5" customWidth="1"/>
    <col min="5" max="5" width="8.875" customWidth="1"/>
    <col min="6" max="6" width="8.625" customWidth="1"/>
    <col min="7" max="7" width="32.875" bestFit="1" customWidth="1"/>
  </cols>
  <sheetData>
    <row r="1" spans="1:7" ht="16.5" x14ac:dyDescent="0.25">
      <c r="A1" s="39" t="s">
        <v>1191</v>
      </c>
      <c r="B1" s="39" t="s">
        <v>807</v>
      </c>
      <c r="D1" s="46" t="s">
        <v>1246</v>
      </c>
      <c r="F1" s="43" t="s">
        <v>807</v>
      </c>
      <c r="G1" s="43" t="s">
        <v>1241</v>
      </c>
    </row>
    <row r="2" spans="1:7" ht="16.5" x14ac:dyDescent="0.25">
      <c r="A2" s="32" t="s">
        <v>1202</v>
      </c>
      <c r="B2" s="31"/>
      <c r="D2" s="42">
        <f>((B25*0.8)+(B34*0.2))*20</f>
        <v>0</v>
      </c>
      <c r="F2" s="3">
        <v>4</v>
      </c>
      <c r="G2" s="3" t="s">
        <v>1242</v>
      </c>
    </row>
    <row r="3" spans="1:7" ht="16.5" x14ac:dyDescent="0.2">
      <c r="A3" s="32" t="s">
        <v>1207</v>
      </c>
      <c r="B3" s="31"/>
      <c r="F3" s="3">
        <v>3</v>
      </c>
      <c r="G3" s="3" t="s">
        <v>1238</v>
      </c>
    </row>
    <row r="4" spans="1:7" ht="16.5" x14ac:dyDescent="0.2">
      <c r="A4" s="32" t="s">
        <v>1208</v>
      </c>
      <c r="B4" s="31"/>
      <c r="F4" s="3">
        <v>2</v>
      </c>
      <c r="G4" s="3" t="s">
        <v>1239</v>
      </c>
    </row>
    <row r="5" spans="1:7" ht="16.5" x14ac:dyDescent="0.2">
      <c r="A5" s="32" t="s">
        <v>1192</v>
      </c>
      <c r="B5" s="31"/>
      <c r="F5" s="3">
        <v>1</v>
      </c>
      <c r="G5" s="3" t="s">
        <v>1240</v>
      </c>
    </row>
    <row r="6" spans="1:7" ht="16.5" x14ac:dyDescent="0.2">
      <c r="A6" s="32" t="s">
        <v>1209</v>
      </c>
      <c r="B6" s="31"/>
      <c r="F6" s="9">
        <v>0</v>
      </c>
      <c r="G6" s="3" t="s">
        <v>1247</v>
      </c>
    </row>
    <row r="7" spans="1:7" ht="16.5" x14ac:dyDescent="0.2">
      <c r="A7" s="32" t="s">
        <v>1210</v>
      </c>
      <c r="B7" s="31"/>
    </row>
    <row r="8" spans="1:7" ht="16.5" x14ac:dyDescent="0.25">
      <c r="A8" s="32" t="s">
        <v>1211</v>
      </c>
      <c r="B8" s="31"/>
      <c r="F8" s="43" t="s">
        <v>807</v>
      </c>
      <c r="G8" s="43" t="s">
        <v>1241</v>
      </c>
    </row>
    <row r="9" spans="1:7" ht="45" x14ac:dyDescent="0.2">
      <c r="A9" s="32" t="s">
        <v>1193</v>
      </c>
      <c r="B9" s="31"/>
      <c r="F9" s="36">
        <v>3</v>
      </c>
      <c r="G9" s="48" t="s">
        <v>1248</v>
      </c>
    </row>
    <row r="10" spans="1:7" ht="45" x14ac:dyDescent="0.2">
      <c r="A10" s="32" t="s">
        <v>1194</v>
      </c>
      <c r="B10" s="31"/>
      <c r="F10" s="36">
        <v>2</v>
      </c>
      <c r="G10" s="48" t="s">
        <v>1249</v>
      </c>
    </row>
    <row r="11" spans="1:7" ht="45" x14ac:dyDescent="0.2">
      <c r="A11" s="32" t="s">
        <v>1203</v>
      </c>
      <c r="B11" s="31"/>
      <c r="F11" s="36">
        <v>1</v>
      </c>
      <c r="G11" s="48" t="s">
        <v>1250</v>
      </c>
    </row>
    <row r="12" spans="1:7" ht="45" x14ac:dyDescent="0.2">
      <c r="A12" s="32" t="s">
        <v>1195</v>
      </c>
      <c r="B12" s="31"/>
      <c r="F12" s="47">
        <v>0</v>
      </c>
      <c r="G12" s="49" t="s">
        <v>1251</v>
      </c>
    </row>
    <row r="13" spans="1:7" ht="16.5" x14ac:dyDescent="0.2">
      <c r="A13" s="32" t="s">
        <v>1196</v>
      </c>
      <c r="B13" s="31"/>
    </row>
    <row r="14" spans="1:7" ht="16.5" x14ac:dyDescent="0.2">
      <c r="A14" s="32" t="s">
        <v>1204</v>
      </c>
      <c r="B14" s="31"/>
    </row>
    <row r="15" spans="1:7" ht="33" x14ac:dyDescent="0.2">
      <c r="A15" s="33" t="s">
        <v>1197</v>
      </c>
      <c r="B15" s="31"/>
    </row>
    <row r="16" spans="1:7" ht="16.5" x14ac:dyDescent="0.2">
      <c r="A16" s="32" t="s">
        <v>1198</v>
      </c>
      <c r="B16" s="31"/>
    </row>
    <row r="17" spans="1:2" ht="16.5" x14ac:dyDescent="0.2">
      <c r="A17" s="32" t="s">
        <v>1199</v>
      </c>
      <c r="B17" s="31"/>
    </row>
    <row r="18" spans="1:2" ht="16.5" x14ac:dyDescent="0.2">
      <c r="A18" s="32" t="s">
        <v>1200</v>
      </c>
      <c r="B18" s="31"/>
    </row>
    <row r="19" spans="1:2" ht="16.5" x14ac:dyDescent="0.2">
      <c r="A19" s="32" t="s">
        <v>1205</v>
      </c>
      <c r="B19" s="31"/>
    </row>
    <row r="20" spans="1:2" ht="16.5" x14ac:dyDescent="0.2">
      <c r="A20" s="32" t="s">
        <v>1206</v>
      </c>
      <c r="B20" s="31"/>
    </row>
    <row r="21" spans="1:2" ht="16.5" x14ac:dyDescent="0.2">
      <c r="A21" s="32" t="s">
        <v>1201</v>
      </c>
      <c r="B21" s="31"/>
    </row>
    <row r="22" spans="1:2" ht="16.5" x14ac:dyDescent="0.2">
      <c r="A22" s="39" t="s">
        <v>1244</v>
      </c>
      <c r="B22" s="30">
        <f>SUM(B2:B21)</f>
        <v>0</v>
      </c>
    </row>
    <row r="24" spans="1:2" ht="16.5" x14ac:dyDescent="0.2">
      <c r="A24" s="38"/>
    </row>
    <row r="25" spans="1:2" ht="15" x14ac:dyDescent="0.25">
      <c r="A25" s="41" t="s">
        <v>1243</v>
      </c>
      <c r="B25" s="40">
        <f>B22/80</f>
        <v>0</v>
      </c>
    </row>
    <row r="29" spans="1:2" ht="15" thickBot="1" x14ac:dyDescent="0.25"/>
    <row r="30" spans="1:2" ht="17.25" thickBot="1" x14ac:dyDescent="0.25">
      <c r="A30" s="44" t="s">
        <v>1245</v>
      </c>
      <c r="B30" s="39" t="s">
        <v>807</v>
      </c>
    </row>
    <row r="31" spans="1:2" ht="16.5" x14ac:dyDescent="0.2">
      <c r="A31" s="39" t="s">
        <v>1253</v>
      </c>
      <c r="B31" s="45"/>
    </row>
    <row r="34" spans="1:2" ht="15" x14ac:dyDescent="0.25">
      <c r="A34" s="41" t="s">
        <v>1252</v>
      </c>
      <c r="B34" s="40">
        <f>B31/3</f>
        <v>0</v>
      </c>
    </row>
  </sheetData>
  <sheetProtection password="DC30" sheet="1" objects="1" scenarios="1"/>
  <dataValidations count="2">
    <dataValidation type="list" allowBlank="1" showInputMessage="1" showErrorMessage="1" sqref="B31">
      <formula1>$F$9:$F$12</formula1>
    </dataValidation>
    <dataValidation type="list" allowBlank="1" showInputMessage="1" showErrorMessage="1" sqref="B2:B21">
      <formula1>$F$2:$F$6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שער</vt:lpstr>
      <vt:lpstr>דרישות פונקציונאליות 2.3</vt:lpstr>
      <vt:lpstr>חומרה ותשתית 3.4.1.1</vt:lpstr>
      <vt:lpstr>מוצרי התוכנה 3.4.1.2</vt:lpstr>
      <vt:lpstr>עלות 5</vt:lpstr>
      <vt:lpstr>דרישות רצויות לתמחור 5.2.4</vt:lpstr>
      <vt:lpstr>מפ"ל POC</vt:lpstr>
      <vt:lpstr>'דרישות פונקציונאליות 2.3'!_Toc449854792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Tala</dc:creator>
  <cp:lastModifiedBy>Tala</cp:lastModifiedBy>
  <cp:lastPrinted>2018-01-02T07:07:08Z</cp:lastPrinted>
  <dcterms:created xsi:type="dcterms:W3CDTF">2016-07-03T20:07:48Z</dcterms:created>
  <dcterms:modified xsi:type="dcterms:W3CDTF">2018-01-16T19:42:27Z</dcterms:modified>
</cp:coreProperties>
</file>